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290" windowHeight="8940" activeTab="0"/>
  </bookViews>
  <sheets>
    <sheet name="Deviz de cheltuieli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<sst xmlns="http://schemas.openxmlformats.org/spreadsheetml/2006/main" count="80" uniqueCount="79">
  <si>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>DEVIZ DE CHELTUIELI</t>
  </si>
  <si>
    <t>TVA</t>
  </si>
  <si>
    <t>RECTOR</t>
  </si>
  <si>
    <t xml:space="preserve">Nr crt. </t>
  </si>
  <si>
    <t>Denumirea articolelor de cheltuieli</t>
  </si>
  <si>
    <t>Mod de calcul</t>
  </si>
  <si>
    <t>I.</t>
  </si>
  <si>
    <t>II.</t>
  </si>
  <si>
    <t>III.</t>
  </si>
  <si>
    <r>
      <t xml:space="preserve">CHELTUIELI DE PERSONAL </t>
    </r>
    <r>
      <rPr>
        <sz val="10"/>
        <rFont val="Arial"/>
        <family val="2"/>
      </rPr>
      <t>din care:</t>
    </r>
  </si>
  <si>
    <t>Contributie pentru asigurari sociale (CAS)</t>
  </si>
  <si>
    <t>Contributie pentru fondul ajutorului de şomaj (AS)</t>
  </si>
  <si>
    <t>Contributie pentru fondul asigurarilor sociale de sanatate (FASS)</t>
  </si>
  <si>
    <t>Contributie pentru accidente de munca (CAAM)</t>
  </si>
  <si>
    <t>Contributie pentru indemnizatii si concedii medicale (FNUASS)</t>
  </si>
  <si>
    <t xml:space="preserve"> Materiale consumabile, aparatură şi obiecte de inventar</t>
  </si>
  <si>
    <t>Servicii si colaborari diverse, taxe si brevete</t>
  </si>
  <si>
    <t>Deplasari interne si internationale</t>
  </si>
  <si>
    <t>Lucrari de investitii, modernizari (up-grade) la cladiri</t>
  </si>
  <si>
    <t>Dotari cu echipamente si utilaje</t>
  </si>
  <si>
    <t>Modernizari (up-grade) la echipamente si utilaje</t>
  </si>
  <si>
    <t>RESPONSABIL CONTRACT,</t>
  </si>
  <si>
    <t>(Nume, prenume, semnătura)</t>
  </si>
  <si>
    <t>(**)</t>
  </si>
  <si>
    <t>entitatii din care se efectueaza activitatea de cercetare.</t>
  </si>
  <si>
    <t>Fond de garantare pentru plata creanţelor salariale (FGPCS)</t>
  </si>
  <si>
    <t>Rd.1*0%</t>
  </si>
  <si>
    <t xml:space="preserve">Cuantumul utilitatilor aferente realizarii contractului de cerectare se negociaza cu conducatorul  </t>
  </si>
  <si>
    <t>∑(I+II+III)</t>
  </si>
  <si>
    <t>Rd.1*20,8%</t>
  </si>
  <si>
    <t>DIRECTOR DE DEPARTAMENT</t>
  </si>
  <si>
    <t>Valoarea                 ( lei )</t>
  </si>
  <si>
    <t>■minim 3% din valoarea totală a contractului (fara TVA) - cota de regie pentru UPT;</t>
  </si>
  <si>
    <t>Departamentul:</t>
  </si>
  <si>
    <t>C F P</t>
  </si>
  <si>
    <r>
      <t xml:space="preserve">la contractul de cercetare nr. </t>
    </r>
    <r>
      <rPr>
        <sz val="10"/>
        <rFont val="Arial"/>
        <family val="2"/>
      </rPr>
      <t>_____________/____________________________</t>
    </r>
  </si>
  <si>
    <r>
      <t xml:space="preserve">incheiat cu </t>
    </r>
    <r>
      <rPr>
        <sz val="10"/>
        <rFont val="Arial"/>
        <family val="2"/>
      </rPr>
      <t>_____________________________________________________________</t>
    </r>
  </si>
  <si>
    <t xml:space="preserve">Salariul brut  </t>
  </si>
  <si>
    <t>Rd.1*0,187%</t>
  </si>
  <si>
    <t>Rd.1*0,85%</t>
  </si>
  <si>
    <t>Rd.1*0,5%</t>
  </si>
  <si>
    <t>Rd.1*5,2%</t>
  </si>
  <si>
    <r>
      <t xml:space="preserve">CHELTUIELI DE CAPITAL (investitii) </t>
    </r>
    <r>
      <rPr>
        <sz val="10"/>
        <rFont val="Arial"/>
        <family val="2"/>
      </rPr>
      <t>din care: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</si>
  <si>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</si>
  <si>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</si>
  <si>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</si>
  <si>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</si>
  <si>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</si>
  <si>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</si>
  <si>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</si>
  <si>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</si>
  <si>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</si>
  <si>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</si>
  <si>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</si>
  <si>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</si>
  <si>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</si>
  <si>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</si>
  <si>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</si>
  <si>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</si>
  <si>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</si>
  <si>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</si>
  <si>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∑(Rd.8÷Rd.12)</t>
  </si>
  <si>
    <t>∑(Rd.1÷Rd.7)</t>
  </si>
  <si>
    <t>∑(Rd.13÷Rd.15)</t>
  </si>
  <si>
    <t>Rd.16*24%</t>
  </si>
  <si>
    <t>Rd.16+Rd.17</t>
  </si>
  <si>
    <t>Procentele privind contributiile aferente salariilor brute se pot obtine de la Directia Resurse Umane</t>
  </si>
  <si>
    <t>Valoarea contractului de cercetare ( fara TVA )</t>
  </si>
  <si>
    <t>Valoarea totala a contractului ( inclusiv TVA )</t>
  </si>
  <si>
    <t>(*)</t>
  </si>
  <si>
    <r>
      <t xml:space="preserve">Cele doua componente de regie vor fi inscrise in Deviz insumate, la </t>
    </r>
    <r>
      <rPr>
        <b/>
        <sz val="10"/>
        <color indexed="8"/>
        <rFont val="Arial"/>
        <family val="0"/>
      </rPr>
      <t>Rd. 11.</t>
    </r>
  </si>
  <si>
    <r>
      <t xml:space="preserve">Regie </t>
    </r>
    <r>
      <rPr>
        <b/>
        <sz val="10"/>
        <rFont val="Arial"/>
        <family val="2"/>
      </rPr>
      <t>(*)</t>
    </r>
  </si>
  <si>
    <r>
      <t xml:space="preserve">Utilitati </t>
    </r>
    <r>
      <rPr>
        <b/>
        <sz val="10"/>
        <rFont val="Arial"/>
        <family val="2"/>
      </rPr>
      <t>(**)</t>
    </r>
  </si>
  <si>
    <t xml:space="preserve">In conformitate cu Hotărârea BES nr. 62/ 01.06.2004, regia va cuprinde cele două componente : </t>
  </si>
  <si>
    <r>
      <t>Nota</t>
    </r>
    <r>
      <rPr>
        <sz val="10"/>
        <rFont val="Arial"/>
        <family val="0"/>
      </rPr>
      <t>:</t>
    </r>
  </si>
  <si>
    <t xml:space="preserve"> </t>
  </si>
  <si>
    <r>
      <t xml:space="preserve">CHELTUIELI MATERIALE SI SERVICII </t>
    </r>
    <r>
      <rPr>
        <sz val="10"/>
        <rFont val="Arial"/>
        <family val="2"/>
      </rPr>
      <t>din care:</t>
    </r>
  </si>
  <si>
    <t>Universitatea Politehnica Timişoara</t>
  </si>
  <si>
    <t>■minim 3% din val. totală a contractului (fara TVA) - cota de regie la dispozitia colectivului de cercetare;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</si>
</sst>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 Black"/>
      <family val="2"/>
    </font>
    <font>
      <sz val="7"/>
      <name val="Arial"/>
      <family val="2"/>
    </font>
    <font>
      <sz val="8"/>
      <name val="Arial"/>
      <family val="2"/>
    </font>
    <font>
      <b/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49" fontId="19" fillId="24" borderId="19" xfId="0" applyNumberFormat="1" applyFont="1" applyFill="1" applyBorder="1" applyAlignment="1">
      <alignment horizontal="left" vertical="center" wrapText="1"/>
    </xf>
    <xf numFmtId="0" fontId="0" fillId="0" borderId="0" xfId="0" applyBorder="1" applyAlignment="1" applyProtection="1">
      <alignment vertical="center"/>
      <protection locked="0"/>
    </xf>
    <xf numFmtId="3" fontId="1" fillId="4" borderId="20" xfId="0" applyNumberFormat="1" applyFont="1" applyFill="1" applyBorder="1" applyAlignment="1" applyProtection="1">
      <alignment horizontal="right" vertical="center"/>
      <protection/>
    </xf>
    <xf numFmtId="49" fontId="0" fillId="24" borderId="21" xfId="0" applyNumberFormat="1" applyFont="1" applyFill="1" applyBorder="1" applyAlignment="1">
      <alignment horizontal="right" vertical="center"/>
    </xf>
    <xf numFmtId="49" fontId="0" fillId="0" borderId="21" xfId="0" applyNumberFormat="1" applyFont="1" applyBorder="1" applyAlignment="1">
      <alignment horizontal="right" vertical="center"/>
    </xf>
    <xf numFmtId="49" fontId="0" fillId="0" borderId="22" xfId="0" applyNumberFormat="1" applyFont="1" applyBorder="1" applyAlignment="1">
      <alignment horizontal="right" vertical="center"/>
    </xf>
    <xf numFmtId="49" fontId="0" fillId="24" borderId="16" xfId="0" applyNumberFormat="1" applyFont="1" applyFill="1" applyBorder="1" applyAlignment="1">
      <alignment horizontal="right" vertical="center"/>
    </xf>
    <xf numFmtId="49" fontId="0" fillId="25" borderId="23" xfId="0" applyNumberFormat="1" applyFont="1" applyFill="1" applyBorder="1" applyAlignment="1">
      <alignment horizontal="right" vertical="center"/>
    </xf>
    <xf numFmtId="49" fontId="1" fillId="4" borderId="24" xfId="0" applyNumberFormat="1" applyFont="1" applyFill="1" applyBorder="1" applyAlignment="1">
      <alignment horizontal="center" vertical="center"/>
    </xf>
    <xf numFmtId="49" fontId="1" fillId="4" borderId="21" xfId="0" applyNumberFormat="1" applyFont="1" applyFill="1" applyBorder="1" applyAlignment="1">
      <alignment horizontal="center" vertical="center"/>
    </xf>
    <xf numFmtId="49" fontId="0" fillId="25" borderId="16" xfId="0" applyNumberFormat="1" applyFont="1" applyFill="1" applyBorder="1" applyAlignment="1">
      <alignment horizontal="right" vertical="center"/>
    </xf>
    <xf numFmtId="0" fontId="1" fillId="4" borderId="25" xfId="0" applyFont="1" applyFill="1" applyBorder="1" applyAlignment="1">
      <alignment horizontal="left" vertical="center" wrapText="1"/>
    </xf>
    <xf numFmtId="0" fontId="0" fillId="4" borderId="25" xfId="0" applyFont="1" applyFill="1" applyBorder="1" applyAlignment="1">
      <alignment horizontal="left" vertical="center"/>
    </xf>
    <xf numFmtId="0" fontId="0" fillId="24" borderId="19" xfId="0" applyFill="1" applyBorder="1" applyAlignment="1">
      <alignment horizontal="left" vertical="center"/>
    </xf>
    <xf numFmtId="0" fontId="0" fillId="24" borderId="19" xfId="0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0" fillId="4" borderId="19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" fillId="25" borderId="17" xfId="0" applyFont="1" applyFill="1" applyBorder="1" applyAlignment="1">
      <alignment horizontal="left" vertical="center" wrapText="1"/>
    </xf>
    <xf numFmtId="0" fontId="0" fillId="25" borderId="17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left" vertical="center"/>
    </xf>
    <xf numFmtId="0" fontId="1" fillId="25" borderId="27" xfId="0" applyFont="1" applyFill="1" applyBorder="1" applyAlignment="1">
      <alignment horizontal="left" vertical="center" wrapText="1"/>
    </xf>
    <xf numFmtId="0" fontId="0" fillId="25" borderId="27" xfId="0" applyFont="1" applyFill="1" applyBorder="1" applyAlignment="1">
      <alignment horizontal="left" vertical="center"/>
    </xf>
    <xf numFmtId="3" fontId="0" fillId="24" borderId="28" xfId="0" applyNumberFormat="1" applyFill="1" applyBorder="1" applyAlignment="1">
      <alignment horizontal="right" vertical="center"/>
    </xf>
    <xf numFmtId="4" fontId="1" fillId="4" borderId="28" xfId="0" applyNumberFormat="1" applyFont="1" applyFill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4" fontId="0" fillId="0" borderId="29" xfId="0" applyNumberFormat="1" applyBorder="1" applyAlignment="1">
      <alignment horizontal="right" vertical="center"/>
    </xf>
    <xf numFmtId="4" fontId="1" fillId="25" borderId="18" xfId="0" applyNumberFormat="1" applyFont="1" applyFill="1" applyBorder="1" applyAlignment="1">
      <alignment horizontal="right" vertical="center"/>
    </xf>
    <xf numFmtId="4" fontId="1" fillId="25" borderId="13" xfId="0" applyNumberFormat="1" applyFont="1" applyFill="1" applyBorder="1" applyAlignment="1">
      <alignment horizontal="right" vertical="center"/>
    </xf>
    <xf numFmtId="3" fontId="0" fillId="24" borderId="28" xfId="0" applyNumberFormat="1" applyFont="1" applyFill="1" applyBorder="1" applyAlignment="1">
      <alignment horizontal="right" vertical="center"/>
    </xf>
    <xf numFmtId="0" fontId="0" fillId="24" borderId="17" xfId="0" applyFont="1" applyFill="1" applyBorder="1" applyAlignment="1">
      <alignment horizontal="left" vertical="center" wrapText="1"/>
    </xf>
    <xf numFmtId="4" fontId="0" fillId="24" borderId="1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vertical="center"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22">
      <selection activeCell="B50" sqref="B50"/>
    </sheetView>
  </sheetViews>
  <sheetFormatPr defaultColWidth="9.140625" defaultRowHeight="12.75"/>
  <cols>
    <col min="1" max="1" width="4.57421875" style="1" customWidth="1"/>
    <col min="2" max="2" width="53.8515625" style="0" customWidth="1"/>
    <col min="3" max="4" width="17.00390625" style="0" customWidth="1"/>
    <col min="5" max="16" width="9.140625" style="2" customWidth="1"/>
  </cols>
  <sheetData>
    <row r="1" ht="12.75">
      <c r="A1" s="1" t="s">
        <v>77</v>
      </c>
    </row>
    <row r="2" spans="1:4" ht="17.25" customHeight="1" thickBot="1">
      <c r="A2" s="57" t="s">
        <v>33</v>
      </c>
      <c r="B2" s="57"/>
      <c r="C2" s="57"/>
      <c r="D2" s="57"/>
    </row>
    <row r="3" spans="1:4" ht="18" customHeight="1" thickBot="1">
      <c r="A3" s="6"/>
      <c r="B3" s="6"/>
      <c r="C3" s="7" t="s">
        <v>2</v>
      </c>
      <c r="D3" s="8" t="s">
        <v>34</v>
      </c>
    </row>
    <row r="4" spans="3:4" ht="25.5" customHeight="1" thickBot="1" thickTop="1">
      <c r="C4" s="9"/>
      <c r="D4" s="10"/>
    </row>
    <row r="5" spans="3:4" ht="9.75" customHeight="1">
      <c r="C5" s="19"/>
      <c r="D5" s="19"/>
    </row>
    <row r="6" spans="1:4" ht="15">
      <c r="A6" s="58" t="s">
        <v>0</v>
      </c>
      <c r="B6" s="58"/>
      <c r="C6" s="58"/>
      <c r="D6" s="58"/>
    </row>
    <row r="7" spans="1:4" ht="23.25" customHeight="1">
      <c r="A7" s="59" t="s">
        <v>35</v>
      </c>
      <c r="B7" s="59"/>
      <c r="C7" s="59"/>
      <c r="D7" s="59"/>
    </row>
    <row r="8" spans="1:4" ht="23.25" customHeight="1">
      <c r="A8" s="59" t="s">
        <v>36</v>
      </c>
      <c r="B8" s="59"/>
      <c r="C8" s="59"/>
      <c r="D8" s="59"/>
    </row>
    <row r="9" ht="6.75" customHeight="1" thickBot="1"/>
    <row r="10" spans="1:16" s="1" customFormat="1" ht="26.25" thickBot="1">
      <c r="A10" s="11" t="s">
        <v>3</v>
      </c>
      <c r="B10" s="12" t="s">
        <v>4</v>
      </c>
      <c r="C10" s="13" t="s">
        <v>5</v>
      </c>
      <c r="D10" s="14" t="s">
        <v>31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1" customFormat="1" ht="12.75" customHeight="1" thickBot="1" thickTop="1">
      <c r="A11" s="15">
        <v>0</v>
      </c>
      <c r="B11" s="16">
        <v>1</v>
      </c>
      <c r="C11" s="16">
        <v>2</v>
      </c>
      <c r="D11" s="17">
        <v>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2" ht="17.25" customHeight="1" thickTop="1">
      <c r="A12" s="26" t="s">
        <v>6</v>
      </c>
      <c r="B12" s="29" t="s">
        <v>9</v>
      </c>
      <c r="C12" s="30" t="s">
        <v>62</v>
      </c>
      <c r="D12" s="20">
        <f>D13+D14+D15+D16+D17+D18+D19</f>
        <v>1945</v>
      </c>
      <c r="L12" s="3"/>
    </row>
    <row r="13" spans="1:12" ht="17.25" customHeight="1">
      <c r="A13" s="21" t="s">
        <v>43</v>
      </c>
      <c r="B13" s="18" t="s">
        <v>37</v>
      </c>
      <c r="C13" s="31"/>
      <c r="D13" s="50">
        <v>1525</v>
      </c>
      <c r="L13" s="3"/>
    </row>
    <row r="14" spans="1:12" ht="17.25" customHeight="1">
      <c r="A14" s="21" t="s">
        <v>44</v>
      </c>
      <c r="B14" s="32" t="s">
        <v>10</v>
      </c>
      <c r="C14" s="31" t="s">
        <v>29</v>
      </c>
      <c r="D14" s="44">
        <f>ROUND(D13*20.8%,0)</f>
        <v>317</v>
      </c>
      <c r="L14" s="3"/>
    </row>
    <row r="15" spans="1:12" ht="17.25" customHeight="1">
      <c r="A15" s="21" t="s">
        <v>45</v>
      </c>
      <c r="B15" s="32" t="s">
        <v>11</v>
      </c>
      <c r="C15" s="31" t="s">
        <v>40</v>
      </c>
      <c r="D15" s="44">
        <f>ROUND(D13*0.5%,0)</f>
        <v>8</v>
      </c>
      <c r="L15" s="3"/>
    </row>
    <row r="16" spans="1:12" ht="17.25" customHeight="1">
      <c r="A16" s="21" t="s">
        <v>46</v>
      </c>
      <c r="B16" s="32" t="s">
        <v>12</v>
      </c>
      <c r="C16" s="31" t="s">
        <v>41</v>
      </c>
      <c r="D16" s="44">
        <f>ROUND(D13*5.2%,0)</f>
        <v>79</v>
      </c>
      <c r="L16" s="3"/>
    </row>
    <row r="17" spans="1:12" ht="17.25" customHeight="1">
      <c r="A17" s="21" t="s">
        <v>47</v>
      </c>
      <c r="B17" s="32" t="s">
        <v>13</v>
      </c>
      <c r="C17" s="31" t="s">
        <v>38</v>
      </c>
      <c r="D17" s="44">
        <f>ROUND(D13*0.187%,0)</f>
        <v>3</v>
      </c>
      <c r="L17" s="3"/>
    </row>
    <row r="18" spans="1:12" ht="17.25" customHeight="1">
      <c r="A18" s="21" t="s">
        <v>48</v>
      </c>
      <c r="B18" s="32" t="s">
        <v>14</v>
      </c>
      <c r="C18" s="31" t="s">
        <v>39</v>
      </c>
      <c r="D18" s="44">
        <f>ROUND(D13*0.85%,0)</f>
        <v>13</v>
      </c>
      <c r="L18" s="3"/>
    </row>
    <row r="19" spans="1:12" ht="17.25" customHeight="1">
      <c r="A19" s="21" t="s">
        <v>49</v>
      </c>
      <c r="B19" s="32" t="s">
        <v>25</v>
      </c>
      <c r="C19" s="31" t="s">
        <v>26</v>
      </c>
      <c r="D19" s="44">
        <f>ROUND(D13*0%,0)</f>
        <v>0</v>
      </c>
      <c r="L19" s="3"/>
    </row>
    <row r="20" spans="1:16" s="1" customFormat="1" ht="17.25" customHeight="1">
      <c r="A20" s="27" t="s">
        <v>7</v>
      </c>
      <c r="B20" s="33" t="s">
        <v>76</v>
      </c>
      <c r="C20" s="34" t="s">
        <v>61</v>
      </c>
      <c r="D20" s="45">
        <f>D21+D22+D23+D24+D25</f>
        <v>17935</v>
      </c>
      <c r="E20" s="2"/>
      <c r="F20" s="2"/>
      <c r="G20" s="2"/>
      <c r="H20" s="2"/>
      <c r="I20" s="2"/>
      <c r="J20" s="2"/>
      <c r="K20" s="2"/>
      <c r="L20" s="3"/>
      <c r="M20" s="2"/>
      <c r="N20" s="2"/>
      <c r="O20" s="2"/>
      <c r="P20" s="2"/>
    </row>
    <row r="21" spans="1:12" ht="17.25" customHeight="1">
      <c r="A21" s="22" t="s">
        <v>50</v>
      </c>
      <c r="B21" s="35" t="s">
        <v>15</v>
      </c>
      <c r="C21" s="36"/>
      <c r="D21" s="46">
        <v>2862</v>
      </c>
      <c r="L21" s="3"/>
    </row>
    <row r="22" spans="1:12" ht="17.25" customHeight="1">
      <c r="A22" s="22" t="s">
        <v>51</v>
      </c>
      <c r="B22" s="35" t="s">
        <v>16</v>
      </c>
      <c r="C22" s="36"/>
      <c r="D22" s="46">
        <v>4500</v>
      </c>
      <c r="L22" s="3"/>
    </row>
    <row r="23" spans="1:12" ht="17.25" customHeight="1">
      <c r="A23" s="22" t="s">
        <v>52</v>
      </c>
      <c r="B23" s="35" t="s">
        <v>17</v>
      </c>
      <c r="C23" s="36"/>
      <c r="D23" s="46">
        <v>6850</v>
      </c>
      <c r="L23" s="3"/>
    </row>
    <row r="24" spans="1:12" ht="17.25" customHeight="1">
      <c r="A24" s="22" t="s">
        <v>53</v>
      </c>
      <c r="B24" s="35" t="s">
        <v>71</v>
      </c>
      <c r="C24" s="36"/>
      <c r="D24" s="46">
        <v>3223</v>
      </c>
      <c r="L24" s="3"/>
    </row>
    <row r="25" spans="1:12" ht="17.25" customHeight="1">
      <c r="A25" s="22" t="s">
        <v>54</v>
      </c>
      <c r="B25" s="35" t="s">
        <v>72</v>
      </c>
      <c r="C25" s="36"/>
      <c r="D25" s="46">
        <v>500</v>
      </c>
      <c r="L25" s="3"/>
    </row>
    <row r="26" spans="1:16" s="1" customFormat="1" ht="17.25" customHeight="1">
      <c r="A26" s="27" t="s">
        <v>8</v>
      </c>
      <c r="B26" s="33" t="s">
        <v>42</v>
      </c>
      <c r="C26" s="34" t="s">
        <v>63</v>
      </c>
      <c r="D26" s="45">
        <f>D27+D28+D29</f>
        <v>10200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4" ht="17.25" customHeight="1">
      <c r="A27" s="22" t="s">
        <v>55</v>
      </c>
      <c r="B27" s="35" t="s">
        <v>18</v>
      </c>
      <c r="C27" s="36"/>
      <c r="D27" s="46">
        <v>0</v>
      </c>
    </row>
    <row r="28" spans="1:4" ht="17.25" customHeight="1">
      <c r="A28" s="22" t="s">
        <v>56</v>
      </c>
      <c r="B28" s="35" t="s">
        <v>19</v>
      </c>
      <c r="C28" s="36"/>
      <c r="D28" s="46">
        <v>7500</v>
      </c>
    </row>
    <row r="29" spans="1:4" ht="17.25" customHeight="1" thickBot="1">
      <c r="A29" s="23" t="s">
        <v>57</v>
      </c>
      <c r="B29" s="37" t="s">
        <v>20</v>
      </c>
      <c r="C29" s="38"/>
      <c r="D29" s="47">
        <v>2700</v>
      </c>
    </row>
    <row r="30" spans="1:16" s="1" customFormat="1" ht="17.25" customHeight="1" thickBot="1" thickTop="1">
      <c r="A30" s="28" t="s">
        <v>58</v>
      </c>
      <c r="B30" s="39" t="s">
        <v>67</v>
      </c>
      <c r="C30" s="40" t="s">
        <v>28</v>
      </c>
      <c r="D30" s="48">
        <f>D12+D20+D26</f>
        <v>30080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s="1" customFormat="1" ht="17.25" customHeight="1" thickBot="1" thickTop="1">
      <c r="A31" s="24" t="s">
        <v>59</v>
      </c>
      <c r="B31" s="51" t="s">
        <v>1</v>
      </c>
      <c r="C31" s="41" t="s">
        <v>64</v>
      </c>
      <c r="D31" s="52">
        <f>D30*24%</f>
        <v>7219.2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s="1" customFormat="1" ht="17.25" customHeight="1" thickBot="1" thickTop="1">
      <c r="A32" s="25" t="s">
        <v>60</v>
      </c>
      <c r="B32" s="42" t="s">
        <v>68</v>
      </c>
      <c r="C32" s="43" t="s">
        <v>65</v>
      </c>
      <c r="D32" s="49">
        <f>D30+D31</f>
        <v>37299.2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ht="19.5" customHeight="1"/>
    <row r="34" spans="2:4" ht="12.75">
      <c r="B34" s="4" t="s">
        <v>30</v>
      </c>
      <c r="C34" s="60" t="s">
        <v>21</v>
      </c>
      <c r="D34" s="60"/>
    </row>
    <row r="35" spans="2:4" ht="12.75">
      <c r="B35" s="5" t="s">
        <v>22</v>
      </c>
      <c r="C35" s="61" t="s">
        <v>22</v>
      </c>
      <c r="D35" s="61"/>
    </row>
    <row r="36" spans="2:4" ht="21" customHeight="1">
      <c r="B36" s="5"/>
      <c r="C36" s="5"/>
      <c r="D36" s="5"/>
    </row>
    <row r="37" spans="2:4" ht="12.75">
      <c r="B37" s="5"/>
      <c r="C37" s="5"/>
      <c r="D37" s="5"/>
    </row>
    <row r="38" ht="12.75">
      <c r="B38" s="1" t="s">
        <v>74</v>
      </c>
    </row>
    <row r="39" spans="1:5" ht="12.75">
      <c r="A39" s="53" t="s">
        <v>69</v>
      </c>
      <c r="B39" s="55" t="s">
        <v>73</v>
      </c>
      <c r="C39" s="55"/>
      <c r="D39" s="55"/>
      <c r="E39" s="55"/>
    </row>
    <row r="40" spans="1:5" ht="12.75">
      <c r="A40" s="54"/>
      <c r="B40" s="55" t="s">
        <v>32</v>
      </c>
      <c r="C40" s="55"/>
      <c r="D40" s="55"/>
      <c r="E40" s="55"/>
    </row>
    <row r="41" spans="1:5" ht="12.75">
      <c r="A41" s="54"/>
      <c r="B41" s="55" t="s">
        <v>78</v>
      </c>
      <c r="C41" s="55"/>
      <c r="D41" s="55"/>
      <c r="E41" s="55"/>
    </row>
    <row r="42" spans="1:5" ht="12.75">
      <c r="A42" s="53"/>
      <c r="B42" s="56" t="s">
        <v>70</v>
      </c>
      <c r="C42" s="56"/>
      <c r="D42" s="56"/>
      <c r="E42" s="56"/>
    </row>
    <row r="43" ht="5.25" customHeight="1">
      <c r="A43" s="53"/>
    </row>
    <row r="44" spans="1:5" ht="12.75">
      <c r="A44" s="53" t="s">
        <v>23</v>
      </c>
      <c r="B44" s="55" t="s">
        <v>27</v>
      </c>
      <c r="C44" s="55"/>
      <c r="D44" s="55"/>
      <c r="E44" s="55"/>
    </row>
    <row r="45" spans="2:5" ht="12.75">
      <c r="B45" s="60" t="s">
        <v>24</v>
      </c>
      <c r="C45" s="60"/>
      <c r="D45" s="60"/>
      <c r="E45" s="60"/>
    </row>
    <row r="47" spans="2:4" ht="12.75">
      <c r="B47" s="60" t="s">
        <v>66</v>
      </c>
      <c r="C47" s="60"/>
      <c r="D47" s="60"/>
    </row>
    <row r="52" ht="12.75">
      <c r="C52" t="s">
        <v>75</v>
      </c>
    </row>
  </sheetData>
  <sheetProtection/>
  <printOptions/>
  <pageMargins left="0.5905511811023623" right="0.1968503937007874" top="0.5905511811023623" bottom="0.1968503937007874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2013-10-17T10:39:49Z</cp:lastPrinted>
  <dcterms:created xsi:type="dcterms:W3CDTF">1996-10-14T23:33:28Z</dcterms:created>
  <dcterms:modified xsi:type="dcterms:W3CDTF">2013-10-17T10:41:05Z</dcterms:modified>
  <cp:category/>
  <cp:version/>
  <cp:contentType/>
  <cp:contentStatus/>
</cp:coreProperties>
</file>