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cea\Dropbox\Abilitare\Dosar\"/>
    </mc:Choice>
  </mc:AlternateContent>
  <bookViews>
    <workbookView xWindow="0" yWindow="0" windowWidth="20040" windowHeight="9972" activeTab="4"/>
  </bookViews>
  <sheets>
    <sheet name="Grila CNATDCU" sheetId="1" r:id="rId1"/>
    <sheet name="A1.1" sheetId="4" r:id="rId2"/>
    <sheet name="A1.2" sheetId="5" r:id="rId3"/>
    <sheet name="A1.3" sheetId="6" r:id="rId4"/>
    <sheet name="A2.1" sheetId="7" r:id="rId5"/>
    <sheet name="A2.2" sheetId="8" r:id="rId6"/>
    <sheet name="A 2.3" sheetId="9" r:id="rId7"/>
    <sheet name="A 2.4" sheetId="10" r:id="rId8"/>
    <sheet name="A3.1" sheetId="19" r:id="rId9"/>
    <sheet name="A3.2" sheetId="13" r:id="rId10"/>
    <sheet name="A3.3" sheetId="14" r:id="rId11"/>
    <sheet name="A3.4" sheetId="15" r:id="rId12"/>
    <sheet name="A3.6" sheetId="17" r:id="rId13"/>
  </sheets>
  <externalReferences>
    <externalReference r:id="rId14"/>
  </externalReferences>
  <definedNames>
    <definedName name="an_final">[1]Date!$B$11</definedName>
    <definedName name="an_initial">[1]Date!$B$10</definedName>
    <definedName name="arh_list_1a">'[1]Arh-tipuri'!$A$2:$A$6</definedName>
    <definedName name="arh_list_1b">'[1]Arh-tipuri'!$C$2:$C$5</definedName>
    <definedName name="arh_list_2a">'[1]Arh-tipuri'!$E$2:$E$4</definedName>
    <definedName name="arh_list_2b">'[1]Arh-tipuri'!$H$2:$H$3</definedName>
    <definedName name="arh_list_34ab">'[1]Arh-tipuri'!$Q$2:$Q$3</definedName>
    <definedName name="arh_list_3a">'[1]Arh-tipuri'!$K$2:$K$3</definedName>
    <definedName name="arh_list_3b">'[1]Arh-tipuri'!$M$2:$M$4</definedName>
    <definedName name="arh_list_3c">'[1]Arh-tipuri'!$O$2:$O$3</definedName>
    <definedName name="bdi">[1]BDI!$B$2:$B$39</definedName>
    <definedName name="BREV_APL">[1]Coef!$B$15</definedName>
    <definedName name="BREV_INT">[1]Coef!$B$16</definedName>
    <definedName name="BREV_ROM">[1]Coef!$B$17</definedName>
    <definedName name="CIT_BDI">[1]Coef!$B$43</definedName>
    <definedName name="CIT_ISI">[1]Coef!$B$42</definedName>
    <definedName name="ClasareSport">'[1]Sport-Competiții'!$G$2:$G$4</definedName>
    <definedName name="CNCSIS_B">[1]Coef!$B$12</definedName>
    <definedName name="CNCSIS_C">[1]Coef!$B$13</definedName>
    <definedName name="coef_citari">[1]Coef!$B$52</definedName>
    <definedName name="coef_grant">[1]Coef!$B$51</definedName>
    <definedName name="CompetițiiSport">'[1]Sport-Competiții'!$A$2:$A$5</definedName>
    <definedName name="CONF_NL">[1]Coef!#REF!</definedName>
    <definedName name="CONF_ROM">[1]Coef!$B$14</definedName>
    <definedName name="CONF_STR">[1]Coef!$B$11</definedName>
    <definedName name="COORD_DID_INT">[1]Coef!$B$30</definedName>
    <definedName name="COORD_DID_NAT">[1]Coef!$B$38</definedName>
    <definedName name="COORD_INT">[1]Coef!$B$26</definedName>
    <definedName name="CPI_LITO">[1]Coef!$B$25</definedName>
    <definedName name="CS_ROM">[1]Coef!$B$20</definedName>
    <definedName name="CS_STR_A">[1]Coef!$B$18</definedName>
    <definedName name="CS_STR_B">[1]Coef!$B$19</definedName>
    <definedName name="decan_facultate">'[1]Date candidat'!$B$12</definedName>
    <definedName name="departament">'[1]Date candidat'!$B$9</definedName>
    <definedName name="DIR_NAT">[1]Coef!$B$34</definedName>
    <definedName name="director_departament">'[1]Date candidat'!$B$10</definedName>
    <definedName name="durata_evaluare">[1]Date!$B$12</definedName>
    <definedName name="EBOOK">[1]Coef!$B$22</definedName>
    <definedName name="EDIT_A">[1]Coef!$B$44</definedName>
    <definedName name="EDIT_B">[1]Coef!$B$45</definedName>
    <definedName name="EDIT_CNCSIS">[1]Coef!$B$46</definedName>
    <definedName name="edituri_a">[1]Edit.A!$B$5:$B$30</definedName>
    <definedName name="edituri_b">[1]Edit.B!$B$5:$B$40</definedName>
    <definedName name="facultate">'[1]Date candidat'!$B$11</definedName>
    <definedName name="functie">'[1]Date candidat'!$B$8</definedName>
    <definedName name="functii_didactice">[1]Date!$A$2:$A$5</definedName>
    <definedName name="GE">#REF!</definedName>
    <definedName name="GM">#REF!</definedName>
    <definedName name="MANAG_DID_INT">[1]Coef!$B$32</definedName>
    <definedName name="MANAG_DID_NAT">[1]Coef!$B$40</definedName>
    <definedName name="MANAG_INT">[1]Coef!$B$28</definedName>
    <definedName name="MANAG_NAT">[1]Coef!$B$36</definedName>
    <definedName name="mate15">'[1]5pMAT1'!$I$8</definedName>
    <definedName name="mate1t">'[1]5pMAT1'!$J$8</definedName>
    <definedName name="mate25">'[1]5pMAT2'!$Q$11</definedName>
    <definedName name="mate2t">'[1]5pMAT2'!$R$11</definedName>
    <definedName name="mate35">'[1]5pMAT3'!$E$8</definedName>
    <definedName name="mate3t">'[1]5pMAT3'!$F$8</definedName>
    <definedName name="mate45">'[1]5pMAT4'!$H$8</definedName>
    <definedName name="mate4t">'[1]5pMAT4'!$I$8</definedName>
    <definedName name="MEMBRU_DID_INT">[1]Coef!$B$33</definedName>
    <definedName name="MEMBRU_DID_NAT">[1]Coef!$B$41</definedName>
    <definedName name="MEMBRU_ECHIPA">#REF!</definedName>
    <definedName name="MEMBRU_INT">[1]Coef!$B$29</definedName>
    <definedName name="MEMBRU_NAT">[1]Coef!$B$37</definedName>
    <definedName name="MS_LITO">[1]Coef!$B$24</definedName>
    <definedName name="NCWEB">[1]Coef!$B$23</definedName>
    <definedName name="nivel_concurs">[1]Date!$C$2:$C$3</definedName>
    <definedName name="nume_candidat">'[1]Date candidat'!$B$7</definedName>
    <definedName name="P_BDI_ROM">[1]Coef!$B$9</definedName>
    <definedName name="P_BDI_STR">[1]Coef!$B$6</definedName>
    <definedName name="P_ISI_ROM">[1]Coef!$B$4</definedName>
    <definedName name="P_ISI_STR">[1]Coef!$B$3</definedName>
    <definedName name="P_MAT_1">[1]Coef!$B$49</definedName>
    <definedName name="P_MAT_2">[1]Coef!$B$50</definedName>
    <definedName name="PAG_RED">#REF!</definedName>
    <definedName name="PUNCTAJ">#REF!</definedName>
    <definedName name="R_BDI_ROM">[1]Coef!$B$8</definedName>
    <definedName name="R_BDI_STR">[1]Coef!$B$5</definedName>
    <definedName name="R_ISI">[1]Coef!$B$2</definedName>
    <definedName name="R_ISI_ROM">[1]Coef!#REF!</definedName>
    <definedName name="R_STR">[1]Coef!$B$10</definedName>
    <definedName name="SM">#REF!</definedName>
    <definedName name="total_arh1a_5">'[1]5pARH1A'!$I$9</definedName>
    <definedName name="total_arh1a_t">'[1]5pARH1A'!$J$9</definedName>
    <definedName name="total_arh1b_5">'[1]5pARH1B'!$I$8</definedName>
    <definedName name="total_arh1b_t">'[1]5pARH1B'!$J$8</definedName>
    <definedName name="total_arh2a_5">'[1]5pARH2A'!$F$8</definedName>
    <definedName name="total_arh2a_t">'[1]5pARH2A'!$G$8</definedName>
    <definedName name="total_arh2b_5">'[1]5pARH2B'!$F$8</definedName>
    <definedName name="total_arh2b_t">'[1]5pARH2B'!$G$8</definedName>
    <definedName name="total_arh3a_5">'[1]5pARH3A'!$F$8</definedName>
    <definedName name="total_arh3a_t">'[1]5pARH3A'!$G$8</definedName>
    <definedName name="total_arh3b_5">'[1]5pARH3B'!$F$8</definedName>
    <definedName name="total_arh3b_t">'[1]5pARH3B'!$G$8</definedName>
    <definedName name="total_arh3c_5">'[1]5pARH3C'!$F$8</definedName>
    <definedName name="total_arh3c_t">'[1]5pARH3C'!$G$8</definedName>
    <definedName name="total_arh4ab_5">'[1]5pARH4AB'!$F$8</definedName>
    <definedName name="total_arh4ab_t">'[1]5pARH4AB'!$G$8</definedName>
    <definedName name="total_comunicare">'[1]5pCOM'!$D$6</definedName>
    <definedName name="total_sport">'[1]5pEFS'!$H$8</definedName>
    <definedName name="upt_departamente">[1]Date!$J$2:$J$26</definedName>
    <definedName name="UPT_DID_INT">[1]Coef!$B$31</definedName>
    <definedName name="UPT_DID_NAT">[1]Coef!$B$39</definedName>
    <definedName name="upt_facultati">[1]Date!$F$2:$F$11</definedName>
    <definedName name="UPT_INT">[1]Coef!$B$27</definedName>
    <definedName name="UPT_NAT">[1]Coef!$B$35</definedName>
  </definedNames>
  <calcPr calcId="152511"/>
</workbook>
</file>

<file path=xl/calcChain.xml><?xml version="1.0" encoding="utf-8"?>
<calcChain xmlns="http://schemas.openxmlformats.org/spreadsheetml/2006/main">
  <c r="L52" i="1" l="1"/>
  <c r="J35" i="19" l="1"/>
  <c r="L33" i="1" s="1"/>
  <c r="K17" i="19"/>
  <c r="M22" i="17"/>
  <c r="L41" i="1"/>
  <c r="L40" i="1"/>
  <c r="M26" i="14" l="1"/>
  <c r="L39" i="1" s="1"/>
  <c r="L25" i="1" l="1"/>
  <c r="Q19" i="8"/>
  <c r="Q11" i="8"/>
  <c r="Q18" i="8"/>
  <c r="Q16" i="8"/>
  <c r="Q10" i="8"/>
  <c r="Q25" i="8"/>
  <c r="L17" i="1" l="1"/>
  <c r="P19" i="4" l="1"/>
  <c r="L34" i="1" l="1"/>
  <c r="L36" i="1"/>
  <c r="M28" i="13"/>
  <c r="L32" i="1" l="1"/>
  <c r="M21" i="10"/>
  <c r="L28" i="1" s="1"/>
  <c r="M16" i="10"/>
  <c r="L27" i="1" s="1"/>
  <c r="M37" i="10"/>
  <c r="L30" i="1" s="1"/>
  <c r="M28" i="10"/>
  <c r="L29" i="1" s="1"/>
  <c r="P16" i="5" l="1"/>
  <c r="O23" i="7" l="1"/>
  <c r="P10" i="5"/>
  <c r="P9" i="5"/>
  <c r="P11" i="5" l="1"/>
  <c r="Q29" i="8"/>
  <c r="Q30" i="8"/>
  <c r="P17" i="7" l="1"/>
  <c r="Q17" i="8" l="1"/>
  <c r="Q20" i="8"/>
  <c r="Q21" i="8"/>
  <c r="Q22" i="8"/>
  <c r="Q23" i="8"/>
  <c r="Q24" i="8"/>
  <c r="Q26" i="8"/>
  <c r="Q27" i="8"/>
  <c r="Q28" i="8"/>
  <c r="L19" i="6"/>
  <c r="L19" i="1" s="1"/>
  <c r="P15" i="5"/>
  <c r="O27" i="7" l="1"/>
  <c r="O28" i="7"/>
  <c r="P16" i="7"/>
  <c r="P15" i="7" l="1"/>
  <c r="O24" i="7" l="1"/>
  <c r="O25" i="7"/>
  <c r="O26" i="7"/>
  <c r="O29" i="7"/>
  <c r="O30" i="7"/>
  <c r="O31" i="7"/>
  <c r="O32" i="7"/>
  <c r="O33" i="7"/>
  <c r="O34" i="7"/>
  <c r="P13" i="7"/>
  <c r="P12" i="7"/>
  <c r="P14" i="7"/>
  <c r="P9" i="7"/>
  <c r="O35" i="7" l="1"/>
  <c r="L22" i="1" s="1"/>
  <c r="Q9" i="8"/>
  <c r="Q12" i="8" s="1"/>
  <c r="L23" i="1" s="1"/>
  <c r="Q31" i="8"/>
  <c r="L24" i="1" s="1"/>
  <c r="M11" i="9"/>
  <c r="M12" i="9" s="1"/>
  <c r="M18" i="14"/>
  <c r="L37" i="1" s="1"/>
  <c r="L54" i="1" s="1"/>
  <c r="P14" i="5"/>
  <c r="P17" i="5" s="1"/>
  <c r="L18" i="1" s="1"/>
  <c r="P29" i="4"/>
  <c r="P30" i="4"/>
  <c r="P25" i="4"/>
  <c r="P11" i="7"/>
  <c r="P10" i="7"/>
  <c r="P8" i="7"/>
  <c r="P24" i="4"/>
  <c r="P31" i="4"/>
  <c r="P32" i="4"/>
  <c r="P33" i="4"/>
  <c r="P23" i="4"/>
  <c r="P17" i="4"/>
  <c r="P18" i="4"/>
  <c r="P16" i="4"/>
  <c r="P34" i="4" l="1"/>
  <c r="P20" i="4"/>
  <c r="L14" i="1" s="1"/>
  <c r="P26" i="4"/>
  <c r="L15" i="1" s="1"/>
  <c r="P18" i="7"/>
  <c r="L21" i="1" s="1"/>
  <c r="L31" i="1" s="1"/>
  <c r="L20" i="1" l="1"/>
  <c r="L55" i="1" s="1"/>
  <c r="M19" i="1"/>
</calcChain>
</file>

<file path=xl/sharedStrings.xml><?xml version="1.0" encoding="utf-8"?>
<sst xmlns="http://schemas.openxmlformats.org/spreadsheetml/2006/main" count="1186" uniqueCount="611">
  <si>
    <t>Nr. crt.</t>
  </si>
  <si>
    <t>Domeniul activitatilor</t>
  </si>
  <si>
    <t>Activitati didactice si profesionale (A1)</t>
  </si>
  <si>
    <t>Tipul activitatii</t>
  </si>
  <si>
    <t>Carti si capitole in carti de specialitate</t>
  </si>
  <si>
    <t>Categorii si restrictii</t>
  </si>
  <si>
    <t>Subcategorii</t>
  </si>
  <si>
    <t>Indicatori (kpi)</t>
  </si>
  <si>
    <t>&gt;2, 1 prim autor</t>
  </si>
  <si>
    <t>&gt;1</t>
  </si>
  <si>
    <t>Carti/capitole ca autor</t>
  </si>
  <si>
    <t>1.1.2</t>
  </si>
  <si>
    <t>Carti/capitole ca editor</t>
  </si>
  <si>
    <t>1.1.1.1</t>
  </si>
  <si>
    <t>Internationale</t>
  </si>
  <si>
    <t>1.1.1.2</t>
  </si>
  <si>
    <t>Nationale</t>
  </si>
  <si>
    <t>1.1.2.1</t>
  </si>
  <si>
    <t>1.1.2.2</t>
  </si>
  <si>
    <t>Material didactic/Lucrari didactice</t>
  </si>
  <si>
    <t>1.2.1</t>
  </si>
  <si>
    <t>1.2.2</t>
  </si>
  <si>
    <t>Coordonare de programe de studii, organizare si coordonare programe de formare continua si proiecte educationale</t>
  </si>
  <si>
    <t>Activitatea de cercetare (A2)</t>
  </si>
  <si>
    <t>Articole in reviste cotate ISI Thomson Reuters si in volume indexate ISI Proceesings</t>
  </si>
  <si>
    <t>&gt;15, din care &gt;10 ISI Th.R., din care &gt;5 cu FI&gt;0,5 si &gt;5 autor principal indiferent de FI</t>
  </si>
  <si>
    <t>&gt;10, din care &gt;5 ISI Th. R., din care &gt;3 cu FI&gt;0,5 si &gt;2 autor principal indiferent de FI</t>
  </si>
  <si>
    <t>Director / responsabil / membru</t>
  </si>
  <si>
    <t>Articole in reviste si volumele unor manifestari sttintifice indexate in alte baze de date internationale</t>
  </si>
  <si>
    <t>&gt;5</t>
  </si>
  <si>
    <t>&gt;2</t>
  </si>
  <si>
    <t>Brevete de inventie</t>
  </si>
  <si>
    <t>2.3.1</t>
  </si>
  <si>
    <t>2.3.2</t>
  </si>
  <si>
    <t>Granturi/proiecte castigate prin competitie</t>
  </si>
  <si>
    <t>2.4.1</t>
  </si>
  <si>
    <t>Director/responsabil</t>
  </si>
  <si>
    <t>&gt;3, min. 1 ca director</t>
  </si>
  <si>
    <t>&gt;2, min 1 director sau responsabil</t>
  </si>
  <si>
    <t>2.4.1.1</t>
  </si>
  <si>
    <t>2.4.1.2</t>
  </si>
  <si>
    <t>2.4.2</t>
  </si>
  <si>
    <t>Membru in echipa</t>
  </si>
  <si>
    <t>2.4.2.1</t>
  </si>
  <si>
    <t>2.4.2.2</t>
  </si>
  <si>
    <t>Recunoasterea si impactul activitatii (A3)</t>
  </si>
  <si>
    <t>3.1.1</t>
  </si>
  <si>
    <t>Citari in reviste ISI si BDI (Se exclud autocitarile: lucrari citate, articol de revista, conferinta, carte, teza, brevet inventie)</t>
  </si>
  <si>
    <t>ISI</t>
  </si>
  <si>
    <t>3.1.2</t>
  </si>
  <si>
    <t>BDI</t>
  </si>
  <si>
    <t>3.2.1</t>
  </si>
  <si>
    <t>3.2.2</t>
  </si>
  <si>
    <t>3.2.3</t>
  </si>
  <si>
    <t>Profesor invitat</t>
  </si>
  <si>
    <t>Membru in colectivele de redactie sau comitete stiintifice ale revistelor si manifestarilor stiintifice, organizator de manifestari stiintifice / Recenzor pentru reviste si manifestari stiintifice nationale si internationale indexate ISI</t>
  </si>
  <si>
    <t>3.3.1</t>
  </si>
  <si>
    <t>3.3.2</t>
  </si>
  <si>
    <t>3.3.3</t>
  </si>
  <si>
    <t>Nationale si internationale neidexate</t>
  </si>
  <si>
    <t>3.4.1</t>
  </si>
  <si>
    <t>Conducere</t>
  </si>
  <si>
    <t>3.4.2</t>
  </si>
  <si>
    <t>Membru</t>
  </si>
  <si>
    <t>Premii</t>
  </si>
  <si>
    <t>3.5.1</t>
  </si>
  <si>
    <t>Academia Romana</t>
  </si>
  <si>
    <t>3.5.2</t>
  </si>
  <si>
    <t>ASAS, ASOR, Academii de ramura si CNCSIS</t>
  </si>
  <si>
    <t>3.5.3</t>
  </si>
  <si>
    <t>Premii internationale</t>
  </si>
  <si>
    <t>3.5.4</t>
  </si>
  <si>
    <t>Premii nationale in domeniu</t>
  </si>
  <si>
    <t>3.6.1</t>
  </si>
  <si>
    <t>3.6.2</t>
  </si>
  <si>
    <t>ASAS, ASOR si academii de ramura</t>
  </si>
  <si>
    <t>3.6.3</t>
  </si>
  <si>
    <t>Conducere asociatii profesionale</t>
  </si>
  <si>
    <t>3.6.3.1</t>
  </si>
  <si>
    <t>3.6.3.2</t>
  </si>
  <si>
    <t>3.6.4</t>
  </si>
  <si>
    <t>Asociatii profesionale</t>
  </si>
  <si>
    <t>3.6.4.1</t>
  </si>
  <si>
    <t>3.6.4.2</t>
  </si>
  <si>
    <t>3.6.5</t>
  </si>
  <si>
    <t>Organizatii in domeniul educatiei si cercetarii</t>
  </si>
  <si>
    <t>3.6.5.1</t>
  </si>
  <si>
    <t>3.6.5.2</t>
  </si>
  <si>
    <t>1.1</t>
  </si>
  <si>
    <t>1.2</t>
  </si>
  <si>
    <t>1.3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</si>
  <si>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</si>
  <si>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</si>
  <si>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</si>
  <si>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</si>
  <si>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</si>
  <si>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</si>
  <si>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</si>
  <si>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</si>
  <si>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</si>
  <si>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3.6</t>
  </si>
  <si>
    <t>1.1.1</t>
  </si>
  <si>
    <t>Nr. pagini</t>
  </si>
  <si>
    <t>Nr. autori</t>
  </si>
  <si>
    <t>Nr. editori</t>
  </si>
  <si>
    <t>Titlul</t>
  </si>
  <si>
    <t>Editura</t>
  </si>
  <si>
    <t>Localitatea</t>
  </si>
  <si>
    <t>Anul</t>
  </si>
  <si>
    <t>Autorii</t>
  </si>
  <si>
    <t>Justificare:</t>
  </si>
  <si>
    <t>Subcat.</t>
  </si>
  <si>
    <t>Manuale didactice/Monografii</t>
  </si>
  <si>
    <t>Indrumatoare de laborator/aplicatii</t>
  </si>
  <si>
    <t>Coordonare de programe de studii, organizare si coordonare programe de formare continua si proiecte educationale.</t>
  </si>
  <si>
    <t>Director</t>
  </si>
  <si>
    <t>Responsabil</t>
  </si>
  <si>
    <r>
      <t xml:space="preserve">Articole in </t>
    </r>
    <r>
      <rPr>
        <b/>
        <sz val="10"/>
        <rFont val="Arial"/>
        <family val="2"/>
        <charset val="238"/>
      </rPr>
      <t>volumele</t>
    </r>
    <r>
      <rPr>
        <sz val="10"/>
        <rFont val="Arial"/>
      </rPr>
      <t xml:space="preserve"> unor manifestari sttintifice indexate in alte baze de date internationale</t>
    </r>
  </si>
  <si>
    <t>Internationale (Triadic; Europetent)</t>
  </si>
  <si>
    <t>Nationale (sa iau in calcul numaruld e autori nationali)</t>
  </si>
  <si>
    <t>Tip program</t>
  </si>
  <si>
    <t>Director / Responsabil / Membru</t>
  </si>
  <si>
    <t>Valoare</t>
  </si>
  <si>
    <t>indicator</t>
  </si>
  <si>
    <r>
      <t xml:space="preserve">Volume
</t>
    </r>
    <r>
      <rPr>
        <sz val="10"/>
        <rFont val="Arial"/>
        <family val="2"/>
        <charset val="238"/>
      </rPr>
      <t>∑</t>
    </r>
    <r>
      <rPr>
        <sz val="10"/>
        <rFont val="Arial"/>
      </rPr>
      <t>(20/nr.autori)</t>
    </r>
  </si>
  <si>
    <r>
      <t xml:space="preserve">Volume
</t>
    </r>
    <r>
      <rPr>
        <sz val="10"/>
        <rFont val="Arial"/>
        <family val="2"/>
        <charset val="238"/>
      </rPr>
      <t>∑</t>
    </r>
    <r>
      <rPr>
        <sz val="10"/>
        <rFont val="Arial"/>
      </rPr>
      <t>(10/nr.autori)</t>
    </r>
  </si>
  <si>
    <t>Internationale (Triadic, Europatent)</t>
  </si>
  <si>
    <r>
      <t>∑</t>
    </r>
    <r>
      <rPr>
        <sz val="10"/>
        <rFont val="Arial"/>
      </rPr>
      <t>(35/nr. autori)</t>
    </r>
  </si>
  <si>
    <r>
      <t>∑</t>
    </r>
    <r>
      <rPr>
        <sz val="10"/>
        <rFont val="Arial"/>
      </rPr>
      <t>(25/nr. autori nationali)</t>
    </r>
  </si>
  <si>
    <r>
      <t>∑</t>
    </r>
    <r>
      <rPr>
        <sz val="10"/>
        <rFont val="Arial"/>
      </rPr>
      <t>(nr. pag/(5 x nr.autori))</t>
    </r>
  </si>
  <si>
    <r>
      <t>∑</t>
    </r>
    <r>
      <rPr>
        <sz val="10"/>
        <rFont val="Arial"/>
      </rPr>
      <t>(nr. pag/(10 x nr.autori))</t>
    </r>
  </si>
  <si>
    <r>
      <t>∑</t>
    </r>
    <r>
      <rPr>
        <sz val="10"/>
        <rFont val="Arial"/>
      </rPr>
      <t>(nr. pag/(10 x nr.editori))</t>
    </r>
  </si>
  <si>
    <r>
      <t>∑</t>
    </r>
    <r>
      <rPr>
        <sz val="10"/>
        <rFont val="Arial"/>
      </rPr>
      <t>(nr. pag/(20 x nr.editori))</t>
    </r>
  </si>
  <si>
    <r>
      <t xml:space="preserve">Reviste
</t>
    </r>
    <r>
      <rPr>
        <sz val="10"/>
        <rFont val="Arial"/>
        <family val="2"/>
        <charset val="238"/>
      </rPr>
      <t>∑</t>
    </r>
    <r>
      <rPr>
        <sz val="10"/>
        <rFont val="Arial"/>
      </rPr>
      <t>((25 + 20 x FI)/nr.autori)</t>
    </r>
  </si>
  <si>
    <r>
      <t>∑</t>
    </r>
    <r>
      <rPr>
        <sz val="10"/>
        <rFont val="Arial"/>
      </rPr>
      <t>(20 x ani desfasurare)</t>
    </r>
  </si>
  <si>
    <r>
      <t>∑</t>
    </r>
    <r>
      <rPr>
        <sz val="10"/>
        <rFont val="Arial"/>
      </rPr>
      <t>(10 x ani desfasurare)</t>
    </r>
  </si>
  <si>
    <r>
      <t>∑</t>
    </r>
    <r>
      <rPr>
        <sz val="10"/>
        <rFont val="Arial"/>
      </rPr>
      <t>(4 x ani desfasurare)</t>
    </r>
  </si>
  <si>
    <r>
      <t>∑</t>
    </r>
    <r>
      <rPr>
        <sz val="10"/>
        <rFont val="Arial"/>
      </rPr>
      <t>(2 x ani desfasurare)</t>
    </r>
  </si>
  <si>
    <t>Fact. Imp (FI)</t>
  </si>
  <si>
    <t>Volumul …</t>
  </si>
  <si>
    <t>Revista nr. anul</t>
  </si>
  <si>
    <t>Volumul</t>
  </si>
  <si>
    <t>Titlul brevetului</t>
  </si>
  <si>
    <t>Nr. brevetului</t>
  </si>
  <si>
    <t>Tara</t>
  </si>
  <si>
    <t>Titlul grantului</t>
  </si>
  <si>
    <t>Programul</t>
  </si>
  <si>
    <t>Anuii (perioada)</t>
  </si>
  <si>
    <t>Nr.</t>
  </si>
  <si>
    <r>
      <t>∑</t>
    </r>
    <r>
      <rPr>
        <sz val="10"/>
        <rFont val="Arial"/>
      </rPr>
      <t xml:space="preserve">(5/nr. autori pt. FI&lt;0,5) + </t>
    </r>
    <r>
      <rPr>
        <sz val="10"/>
        <rFont val="Arial"/>
        <family val="2"/>
        <charset val="238"/>
      </rPr>
      <t>∑</t>
    </r>
    <r>
      <rPr>
        <sz val="10"/>
        <rFont val="Arial"/>
      </rPr>
      <t xml:space="preserve">(10/nr. autori pt. 0,5≤FI&lt;1) +
</t>
    </r>
    <r>
      <rPr>
        <sz val="10"/>
        <rFont val="Arial"/>
        <family val="2"/>
        <charset val="238"/>
      </rPr>
      <t>∑</t>
    </r>
    <r>
      <rPr>
        <sz val="10"/>
        <rFont val="Arial"/>
      </rPr>
      <t xml:space="preserve">(15/nr. autori pt 1≤FI≤2) +
</t>
    </r>
    <r>
      <rPr>
        <sz val="10"/>
        <rFont val="Arial"/>
        <family val="2"/>
        <charset val="238"/>
      </rPr>
      <t>∑</t>
    </r>
    <r>
      <rPr>
        <sz val="10"/>
        <rFont val="Arial"/>
      </rPr>
      <t>(20/nr. autori pt FI&gt;2)</t>
    </r>
  </si>
  <si>
    <r>
      <t>∑</t>
    </r>
    <r>
      <rPr>
        <sz val="10"/>
        <rFont val="Arial"/>
      </rPr>
      <t xml:space="preserve"> (3/nr. autori)</t>
    </r>
  </si>
  <si>
    <r>
      <t>∑</t>
    </r>
    <r>
      <rPr>
        <sz val="10"/>
        <rFont val="Arial"/>
      </rPr>
      <t>(20 x nr. activitati)</t>
    </r>
  </si>
  <si>
    <r>
      <t>∑</t>
    </r>
    <r>
      <rPr>
        <sz val="10"/>
        <rFont val="Arial"/>
      </rPr>
      <t>(10 x nr. activitati)</t>
    </r>
  </si>
  <si>
    <r>
      <t>∑</t>
    </r>
    <r>
      <rPr>
        <sz val="10"/>
        <rFont val="Arial"/>
      </rPr>
      <t>(15 x nr. activitati)</t>
    </r>
  </si>
  <si>
    <r>
      <t>∑</t>
    </r>
    <r>
      <rPr>
        <sz val="10"/>
        <rFont val="Arial"/>
      </rPr>
      <t xml:space="preserve">(director = 15 x nr. programe) +
</t>
    </r>
    <r>
      <rPr>
        <sz val="10"/>
        <rFont val="Arial"/>
        <family val="2"/>
        <charset val="238"/>
      </rPr>
      <t>∑</t>
    </r>
    <r>
      <rPr>
        <sz val="10"/>
        <rFont val="Arial"/>
      </rPr>
      <t xml:space="preserve"> (responsabil = 10 x nr. programe) +
</t>
    </r>
    <r>
      <rPr>
        <sz val="10"/>
        <rFont val="Arial"/>
        <family val="2"/>
        <charset val="238"/>
      </rPr>
      <t>∑</t>
    </r>
    <r>
      <rPr>
        <sz val="10"/>
        <rFont val="Arial"/>
      </rPr>
      <t>(membru = 5 x nr. programe)</t>
    </r>
  </si>
  <si>
    <r>
      <t>∑</t>
    </r>
    <r>
      <rPr>
        <sz val="10"/>
        <rFont val="Arial"/>
      </rPr>
      <t xml:space="preserve">(editor/chairman = 20 x nr. colectiv./comit...) + 
</t>
    </r>
    <r>
      <rPr>
        <sz val="10"/>
        <rFont val="Arial"/>
        <family val="2"/>
        <charset val="238"/>
      </rPr>
      <t>∑</t>
    </r>
    <r>
      <rPr>
        <sz val="10"/>
        <rFont val="Arial"/>
      </rPr>
      <t xml:space="preserve">(membru = 10 x nr. colectiv./comit...) +
</t>
    </r>
    <r>
      <rPr>
        <sz val="10"/>
        <rFont val="Arial"/>
        <family val="2"/>
        <charset val="238"/>
      </rPr>
      <t>∑</t>
    </r>
    <r>
      <rPr>
        <sz val="10"/>
        <rFont val="Arial"/>
      </rPr>
      <t>(recenzor = 5 x nr. colectiv./comit...)</t>
    </r>
  </si>
  <si>
    <r>
      <t>∑</t>
    </r>
    <r>
      <rPr>
        <sz val="10"/>
        <rFont val="Arial"/>
      </rPr>
      <t xml:space="preserve">(editor/chairman = 15 x nr. colectiv./comit...) + 
</t>
    </r>
    <r>
      <rPr>
        <sz val="10"/>
        <rFont val="Arial"/>
        <family val="2"/>
        <charset val="238"/>
      </rPr>
      <t>∑</t>
    </r>
    <r>
      <rPr>
        <sz val="10"/>
        <rFont val="Arial"/>
      </rPr>
      <t xml:space="preserve">(membru = 8 x nr. colectiv./comit...) +
</t>
    </r>
    <r>
      <rPr>
        <sz val="10"/>
        <rFont val="Arial"/>
        <family val="2"/>
        <charset val="238"/>
      </rPr>
      <t>∑</t>
    </r>
    <r>
      <rPr>
        <sz val="10"/>
        <rFont val="Arial"/>
      </rPr>
      <t>(recenzor = 3 x nr. colectiv./comit...)</t>
    </r>
  </si>
  <si>
    <r>
      <t>∑</t>
    </r>
    <r>
      <rPr>
        <sz val="10"/>
        <rFont val="Arial"/>
      </rPr>
      <t xml:space="preserve">(editor/chairman = 10 x nr. colectiv./comit...) + 
</t>
    </r>
    <r>
      <rPr>
        <sz val="10"/>
        <rFont val="Arial"/>
        <family val="2"/>
        <charset val="238"/>
      </rPr>
      <t>∑</t>
    </r>
    <r>
      <rPr>
        <sz val="10"/>
        <rFont val="Arial"/>
      </rPr>
      <t xml:space="preserve">(membru = 5 x nr. colectiv./comit...) +
</t>
    </r>
    <r>
      <rPr>
        <sz val="10"/>
        <rFont val="Arial"/>
        <family val="2"/>
        <charset val="238"/>
      </rPr>
      <t>∑</t>
    </r>
    <r>
      <rPr>
        <sz val="10"/>
        <rFont val="Arial"/>
      </rPr>
      <t>(recenzor = 2 x nr. colectiv./comit...)</t>
    </r>
  </si>
  <si>
    <t>4 x nr. ani desfasurare</t>
  </si>
  <si>
    <t>2 x nr. ani desfasurare</t>
  </si>
  <si>
    <r>
      <t>∑</t>
    </r>
    <r>
      <rPr>
        <sz val="10"/>
        <rFont val="Arial"/>
      </rPr>
      <t>(30 x nr. premii)</t>
    </r>
  </si>
  <si>
    <r>
      <t>∑</t>
    </r>
    <r>
      <rPr>
        <sz val="10"/>
        <rFont val="Arial"/>
      </rPr>
      <t>(15 x nr. premii)</t>
    </r>
  </si>
  <si>
    <r>
      <t>∑</t>
    </r>
    <r>
      <rPr>
        <sz val="10"/>
        <rFont val="Arial"/>
      </rPr>
      <t>(10 x nr. premii)</t>
    </r>
  </si>
  <si>
    <r>
      <t>∑</t>
    </r>
    <r>
      <rPr>
        <sz val="10"/>
        <rFont val="Arial"/>
      </rPr>
      <t>(5 x nr. premii)</t>
    </r>
  </si>
  <si>
    <r>
      <t>∑</t>
    </r>
    <r>
      <rPr>
        <sz val="10"/>
        <rFont val="Arial"/>
      </rPr>
      <t>(10 x nr. organizatii)</t>
    </r>
  </si>
  <si>
    <r>
      <t>∑</t>
    </r>
    <r>
      <rPr>
        <sz val="10"/>
        <rFont val="Arial"/>
      </rPr>
      <t>(30 x nr. organizatii)</t>
    </r>
  </si>
  <si>
    <r>
      <t>∑</t>
    </r>
    <r>
      <rPr>
        <sz val="10"/>
        <rFont val="Arial"/>
      </rPr>
      <t>(5 x nr. organizatii)</t>
    </r>
  </si>
  <si>
    <r>
      <t>∑</t>
    </r>
    <r>
      <rPr>
        <sz val="10"/>
        <rFont val="Arial"/>
      </rPr>
      <t>(3 x nr. organizatii)</t>
    </r>
  </si>
  <si>
    <t>∑(3 x nr. organizatii)</t>
  </si>
  <si>
    <t>ASAS, AOSR. Academiid e ramura</t>
  </si>
  <si>
    <t>Conducerea asociatii profesionale</t>
  </si>
  <si>
    <t>Pag. Nr. / Nr. pagini</t>
  </si>
  <si>
    <t>Pag. Nr. / Nr. Pagini</t>
  </si>
  <si>
    <t>Autor</t>
  </si>
  <si>
    <t>Manifestarea</t>
  </si>
  <si>
    <t>Tara / Localitatea</t>
  </si>
  <si>
    <t>Manifestarea / Universitatea</t>
  </si>
  <si>
    <t>Revista / Manifestarea</t>
  </si>
  <si>
    <t>Organizatia</t>
  </si>
  <si>
    <t>Pozitia in conducere</t>
  </si>
  <si>
    <t>Cunoscand dispozitiile articolului 292 Cod penal cu privire la falsul in declaratii, declar pe proprie raspundere ca datele furnizate sunt reale si corecte.</t>
  </si>
  <si>
    <t>Timisoara</t>
  </si>
  <si>
    <t>Semnat,</t>
  </si>
  <si>
    <t>Studiul materialelor - întrebări și răspunsuri</t>
  </si>
  <si>
    <t>Experienta de management, analiza si evaluare in cercetare si/sau invatamant</t>
  </si>
  <si>
    <t>Experiment si calitate in Metalurgia Pulberilor</t>
  </si>
  <si>
    <t>U.T. Press</t>
  </si>
  <si>
    <t>Cluj-Napoca</t>
  </si>
  <si>
    <t>Esential in Metalurgia Pulberilor</t>
  </si>
  <si>
    <t>Orizonturi Universitare</t>
  </si>
  <si>
    <t>Advanced materials, Summer School, 12-25 septembrie 2004</t>
  </si>
  <si>
    <t>Advanced materials, Summer School, 12-18 septembrie 2002</t>
  </si>
  <si>
    <t>Advanced materials and structures, Proceeding of conference, 19-21 septembrie 2002</t>
  </si>
  <si>
    <t>Selected Topics in Energy, Environment, Sustainable Development and Landscaping</t>
  </si>
  <si>
    <t>WSEAS Press</t>
  </si>
  <si>
    <t>Athens</t>
  </si>
  <si>
    <t>Solid State Phenomena (Volume 188), Advanced Materials and Structures IV</t>
  </si>
  <si>
    <t>Trans Tech Publications Inc.</t>
  </si>
  <si>
    <t>Zurich</t>
  </si>
  <si>
    <t>Journal of Magnetism and Magnetic Materials (201/1999), Elsevier Publishing House</t>
  </si>
  <si>
    <t xml:space="preserve">The Effect of Particle Reinforcement upon Precipitation of Secondary Phases in Composites with Aluminum Matrix
 </t>
  </si>
  <si>
    <t>Defect and Diffusion Forum, vol. “Defects and Diffusion in Metals”, 2002, TRANS TECH PUBLICATIONS Ltd.</t>
  </si>
  <si>
    <t>Santa Fe</t>
  </si>
  <si>
    <t xml:space="preserve">Optimization of Energy Consumption and Microstructure Aspects on Brazing of Aluminum Tubes for Automotive Industry
 </t>
  </si>
  <si>
    <t xml:space="preserve">Metallic Foams Obtained from Nickel Based Superalloy Hollow Spheres
 </t>
  </si>
  <si>
    <t xml:space="preserve">Reduction of Carbon Dioxide Emissions through Extension of Induction Brazing of Aluminum in Automotive Industry
 </t>
  </si>
  <si>
    <t>Cambridge</t>
  </si>
  <si>
    <t xml:space="preserve">Numerical Techniques Used in Characterization of Biomaterials </t>
  </si>
  <si>
    <t>Contributions to Optimization of Properties for Components Fabricated by Mean of Selective Laser Sintering from Composed Materials</t>
  </si>
  <si>
    <t>Craiova</t>
  </si>
  <si>
    <t xml:space="preserve">Considerations on Outliers in Medical Sciences and Materials Characterization </t>
  </si>
  <si>
    <t>Computerized Image Processing for Evaluation of Microstructure in Metallic Matrix Composites</t>
  </si>
  <si>
    <t>About Thermostability of Fe-Ni-P Amorphous Alloys</t>
  </si>
  <si>
    <t xml:space="preserve">Sample Preparation and HR-TEM Investigation Techniques of Ti Based, Ga Containing, Amorphous Alloys </t>
  </si>
  <si>
    <t>About Replacement of Nickel as Amorphization Element for Fabrication of Ultra-Rapidly Solidified Ti-Zr Alloys</t>
  </si>
  <si>
    <t xml:space="preserve">Optimizing the Parameters of Reactive Sintering for In Situ Fabrication of Al-Al2O3 Composites </t>
  </si>
  <si>
    <t>Membru board</t>
  </si>
  <si>
    <t>Licenta</t>
  </si>
  <si>
    <t>Ingineria materialelor</t>
  </si>
  <si>
    <t>Inginerie medicala</t>
  </si>
  <si>
    <t>Inginerie industriala</t>
  </si>
  <si>
    <t>Master</t>
  </si>
  <si>
    <r>
      <t xml:space="preserve">Reviste
</t>
    </r>
    <r>
      <rPr>
        <sz val="10"/>
        <rFont val="Arial"/>
        <family val="2"/>
        <charset val="238"/>
      </rPr>
      <t>∑</t>
    </r>
    <r>
      <rPr>
        <sz val="10"/>
        <rFont val="Arial"/>
      </rPr>
      <t>(20/nr. autori)</t>
    </r>
  </si>
  <si>
    <t>M. Nicoara</t>
  </si>
  <si>
    <t>Director departament IMF</t>
  </si>
  <si>
    <t>Membru Consiliul Facultatii de Mecanica</t>
  </si>
  <si>
    <t>RO</t>
  </si>
  <si>
    <t>RO 125284</t>
  </si>
  <si>
    <t>1998 - 1999</t>
  </si>
  <si>
    <t>2003 – 2004</t>
  </si>
  <si>
    <t>2005-2006</t>
  </si>
  <si>
    <t>TIP 051832.97/1</t>
  </si>
  <si>
    <t>M.Nicoara</t>
  </si>
  <si>
    <t>Program SCOPES Swiss National Science Foundation</t>
  </si>
  <si>
    <t xml:space="preserve"> 7 IP 62604</t>
  </si>
  <si>
    <t>Etude de transformations des phases des pièces non ferreuses obtenues à l'aide de prototypage rapide en vue de l'augmentation des propriétés mécaniques</t>
  </si>
  <si>
    <t>2000 - 2003</t>
  </si>
  <si>
    <t>16/2003</t>
  </si>
  <si>
    <t>Contract nr. 271/2004</t>
  </si>
  <si>
    <t xml:space="preserve">  Phase Transformation in Advanced Materials and Structures</t>
  </si>
  <si>
    <t>2000-2001</t>
  </si>
  <si>
    <t>2003-2004</t>
  </si>
  <si>
    <t>2004-2006</t>
  </si>
  <si>
    <t>2006-2008</t>
  </si>
  <si>
    <t>2007-2013</t>
  </si>
  <si>
    <t>545/2001</t>
  </si>
  <si>
    <t>MATNANTECH</t>
  </si>
  <si>
    <t xml:space="preserve">Nano-crystalline and Nano- icosahedral alloys </t>
  </si>
  <si>
    <t>Centru de competență în Stiința Materialelor</t>
  </si>
  <si>
    <t xml:space="preserve">33550/2003, </t>
  </si>
  <si>
    <t>tip A, code CNCSIS 1</t>
  </si>
  <si>
    <t>tip A, code CNCSIS 6</t>
  </si>
  <si>
    <t>Metallic Foams Based on Aluminum Produced by mean of Powder Metallurgy – Fabrication and Characterization</t>
  </si>
  <si>
    <t>163/2012</t>
  </si>
  <si>
    <t>Grant Tip A CNCSIS</t>
  </si>
  <si>
    <t>Tema no.16, cod CNCSIS 182</t>
  </si>
  <si>
    <t>Cod CEEX MEC 1285/2006-2008</t>
  </si>
  <si>
    <t>CNMP Nr. 1339/2007</t>
  </si>
  <si>
    <t>Parteneriate în domenii prioritare</t>
  </si>
  <si>
    <t>CNMP Nr. 3014/ 2007</t>
  </si>
  <si>
    <t>Reconstruction of osseous segment defects by mean of bio-mimetically   matrix  colonized with osseous-genetic cells</t>
  </si>
  <si>
    <t>Innovative technologies for fabrication of composite micro-layers of CERMET type</t>
  </si>
  <si>
    <t>Anii (perioada)</t>
  </si>
  <si>
    <t>Heildelberg</t>
  </si>
  <si>
    <t>Numerical simulation of fluid flow and heat transfer in a water heater</t>
  </si>
  <si>
    <t>98-105</t>
  </si>
  <si>
    <t>Bucuresti</t>
  </si>
  <si>
    <t xml:space="preserve">Analysis of fatigue fracture of tank wagon railway axles </t>
  </si>
  <si>
    <t>219-223</t>
  </si>
  <si>
    <t>Optimal design of heating elements sheathed with INCOLOY superalloy 800</t>
  </si>
  <si>
    <t>208-220</t>
  </si>
  <si>
    <t xml:space="preserve">On the influence of residual stresses on fatigue fracture of railway axles </t>
  </si>
  <si>
    <t>197-207</t>
  </si>
  <si>
    <t xml:space="preserve">Optimization of induction brazing for thin-walled aluminum tubes </t>
  </si>
  <si>
    <t xml:space="preserve">134-145. </t>
  </si>
  <si>
    <t>WSEAS Transactions on Applied and Theoretical Mechanics, 5 (3)</t>
  </si>
  <si>
    <t>Expert permanent CEPSI 1</t>
  </si>
  <si>
    <t>ARACIS</t>
  </si>
  <si>
    <t xml:space="preserve">Contributions to Investigation of Oral Biofilms Using Low-Vacuum Scanning Electron Microscopy </t>
  </si>
  <si>
    <t>Recent Researches in Modern Medicine</t>
  </si>
  <si>
    <t xml:space="preserve">Profesor invitat IFTS </t>
  </si>
  <si>
    <t>Charleville-Mezieres, Franta</t>
  </si>
  <si>
    <t>Membru in academii, organizatii, asociatii profesionale de prestigiu, nationale si internationale, apartenenta la organizatii din domeniul educatiei si cercetarii</t>
  </si>
  <si>
    <t>Indrumatoare de laborator (min. 1)</t>
  </si>
  <si>
    <t>Minim 5</t>
  </si>
  <si>
    <t>Minim 15 articole pentru din care min. 10 in Reviste cotate ISI Th.R., din care min. 5 cu FI de min. 0,5, si min. 5 ca autor principal indiferent de FI</t>
  </si>
  <si>
    <t>Director/ responsabil - Minim 3 pentru dintre care cel putin unul ca director</t>
  </si>
  <si>
    <t>București</t>
  </si>
  <si>
    <t>Amsterdam</t>
  </si>
  <si>
    <t>Low Young’s modulus Ti-based porous bulk glassy alloy without cytotoxic elements</t>
  </si>
  <si>
    <t>Ti-based bulk glassy composites obtained by replacement of Ni with Ga</t>
  </si>
  <si>
    <t>30-36</t>
  </si>
  <si>
    <t>49-52</t>
  </si>
  <si>
    <t xml:space="preserve">The Use of Amorphous And Quasi-Amorphous Fe–Cr–P-Powder for Fabrication of Magnetic Rheological Suspensions </t>
  </si>
  <si>
    <t>Partikelverstäkter Verbundwerkstoffe</t>
  </si>
  <si>
    <t>Investigations of the Temper Brittleness of Complex Alloyed Aluminum Bronzes</t>
  </si>
  <si>
    <t>The Influence of Processing Methods upon Microstructure of TIG Welded Incoloy 800</t>
  </si>
  <si>
    <t>Punctaj</t>
  </si>
  <si>
    <t xml:space="preserve">Revista nr. sau vol. </t>
  </si>
  <si>
    <t>Elaborarea si solidificarea materialelor</t>
  </si>
  <si>
    <t>Politehnica</t>
  </si>
  <si>
    <t>978-606-554-751-3</t>
  </si>
  <si>
    <t>978-606-554-221-1</t>
  </si>
  <si>
    <t>-</t>
  </si>
  <si>
    <r>
      <t>Structure evolution of soft magnetic (Fe</t>
    </r>
    <r>
      <rPr>
        <vertAlign val="subscript"/>
        <sz val="10"/>
        <rFont val="Arial"/>
        <family val="2"/>
        <charset val="238"/>
      </rPr>
      <t>36</t>
    </r>
    <r>
      <rPr>
        <sz val="10"/>
        <rFont val="Arial"/>
        <family val="2"/>
        <charset val="238"/>
      </rPr>
      <t>Co</t>
    </r>
    <r>
      <rPr>
        <vertAlign val="subscript"/>
        <sz val="10"/>
        <rFont val="Arial"/>
        <family val="2"/>
        <charset val="238"/>
      </rPr>
      <t>36</t>
    </r>
    <r>
      <rPr>
        <sz val="10"/>
        <rFont val="Arial"/>
        <family val="2"/>
        <charset val="238"/>
      </rPr>
      <t>B</t>
    </r>
    <r>
      <rPr>
        <vertAlign val="subscript"/>
        <sz val="10"/>
        <rFont val="Arial"/>
        <family val="2"/>
        <charset val="238"/>
      </rPr>
      <t>19.2</t>
    </r>
    <r>
      <rPr>
        <sz val="10"/>
        <rFont val="Arial"/>
        <family val="2"/>
        <charset val="238"/>
      </rPr>
      <t>Si</t>
    </r>
    <r>
      <rPr>
        <vertAlign val="subscript"/>
        <sz val="10"/>
        <rFont val="Arial"/>
        <family val="2"/>
        <charset val="238"/>
      </rPr>
      <t>4.8</t>
    </r>
    <r>
      <rPr>
        <sz val="10"/>
        <rFont val="Arial"/>
        <family val="2"/>
        <charset val="238"/>
      </rPr>
      <t>Nb</t>
    </r>
    <r>
      <rPr>
        <vertAlign val="subscript"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>)</t>
    </r>
    <r>
      <rPr>
        <vertAlign val="subscript"/>
        <sz val="10"/>
        <rFont val="Arial"/>
        <family val="2"/>
        <charset val="238"/>
      </rPr>
      <t>100- x</t>
    </r>
    <r>
      <rPr>
        <sz val="10"/>
        <rFont val="Arial"/>
        <family val="2"/>
        <charset val="238"/>
      </rPr>
      <t>Cu</t>
    </r>
    <r>
      <rPr>
        <vertAlign val="subscript"/>
        <sz val="10"/>
        <rFont val="Arial"/>
        <family val="2"/>
        <charset val="238"/>
      </rPr>
      <t>x</t>
    </r>
    <r>
      <rPr>
        <sz val="10"/>
        <rFont val="Arial"/>
        <family val="2"/>
        <charset val="238"/>
      </rPr>
      <t xml:space="preserve"> (x = 0 and 0.5) bulk glassy alloys</t>
    </r>
  </si>
  <si>
    <r>
      <t>Thermal Stability of Ni</t>
    </r>
    <r>
      <rPr>
        <vertAlign val="subscript"/>
        <sz val="10"/>
        <rFont val="Arial"/>
        <family val="2"/>
        <charset val="238"/>
      </rPr>
      <t>40</t>
    </r>
    <r>
      <rPr>
        <sz val="10"/>
        <rFont val="Arial"/>
        <family val="2"/>
      </rPr>
      <t>Ti</t>
    </r>
    <r>
      <rPr>
        <vertAlign val="subscript"/>
        <sz val="10"/>
        <rFont val="Arial"/>
        <family val="2"/>
        <charset val="238"/>
      </rPr>
      <t>40</t>
    </r>
    <r>
      <rPr>
        <sz val="10"/>
        <rFont val="Arial"/>
        <family val="2"/>
      </rPr>
      <t>Nb</t>
    </r>
    <r>
      <rPr>
        <vertAlign val="subscript"/>
        <sz val="10"/>
        <rFont val="Arial"/>
        <family val="2"/>
        <charset val="238"/>
      </rPr>
      <t>20</t>
    </r>
    <r>
      <rPr>
        <sz val="10"/>
        <rFont val="Arial"/>
        <family val="2"/>
      </rPr>
      <t xml:space="preserve"> and Ni</t>
    </r>
    <r>
      <rPr>
        <vertAlign val="subscript"/>
        <sz val="10"/>
        <rFont val="Arial"/>
        <family val="2"/>
        <charset val="238"/>
      </rPr>
      <t>32</t>
    </r>
    <r>
      <rPr>
        <sz val="10"/>
        <rFont val="Arial"/>
        <family val="2"/>
      </rPr>
      <t>Ti</t>
    </r>
    <r>
      <rPr>
        <vertAlign val="subscript"/>
        <sz val="10"/>
        <rFont val="Arial"/>
        <family val="2"/>
        <charset val="238"/>
      </rPr>
      <t>48</t>
    </r>
    <r>
      <rPr>
        <sz val="10"/>
        <rFont val="Arial"/>
        <family val="2"/>
      </rPr>
      <t>Nb</t>
    </r>
    <r>
      <rPr>
        <vertAlign val="subscript"/>
        <sz val="10"/>
        <rFont val="Arial"/>
        <family val="2"/>
        <charset val="238"/>
      </rPr>
      <t>20</t>
    </r>
    <r>
      <rPr>
        <sz val="10"/>
        <rFont val="Arial"/>
        <family val="2"/>
      </rPr>
      <t xml:space="preserve"> Tapes Obtained by Rapid Solidification Technique</t>
    </r>
  </si>
  <si>
    <t>238-242</t>
  </si>
  <si>
    <t>5-11</t>
  </si>
  <si>
    <t>335-342</t>
  </si>
  <si>
    <t>28-34</t>
  </si>
  <si>
    <t>41-45</t>
  </si>
  <si>
    <t>325-329</t>
  </si>
  <si>
    <t>141-145</t>
  </si>
  <si>
    <t>190-195</t>
  </si>
  <si>
    <t>Munich</t>
  </si>
  <si>
    <t>323-331</t>
  </si>
  <si>
    <t>New Cu-Free Ti-Based Composites with Residual
Amorphous Matrix</t>
  </si>
  <si>
    <t>14</t>
  </si>
  <si>
    <t>Materials 9/331 (2016), doi:10.3390/ma9050331</t>
  </si>
  <si>
    <t xml:space="preserve">About Thermostability of Biocompatible Ti-Zr-Ta-Si Amorphous Alloys </t>
  </si>
  <si>
    <r>
      <t>Articole in</t>
    </r>
    <r>
      <rPr>
        <b/>
        <sz val="10"/>
        <rFont val="Arial"/>
        <family val="2"/>
        <charset val="238"/>
      </rPr>
      <t xml:space="preserve"> reviste</t>
    </r>
    <r>
      <rPr>
        <sz val="10"/>
        <rFont val="Arial"/>
      </rPr>
      <t xml:space="preserve"> indexate in alte baze de date internationale</t>
    </r>
  </si>
  <si>
    <t>ISBN</t>
  </si>
  <si>
    <t>978-973-662-438-4</t>
  </si>
  <si>
    <t>978-973-662-439-1</t>
  </si>
  <si>
    <t>(10)973-638-266-4, (13)978-973-638-266-6</t>
  </si>
  <si>
    <t>973-638-130-7</t>
  </si>
  <si>
    <t>973-8391-49-0</t>
  </si>
  <si>
    <t>978-960-474-237-0</t>
  </si>
  <si>
    <t xml:space="preserve">13:978-3-03785-391-7
</t>
  </si>
  <si>
    <t xml:space="preserve">13: 978-3-03835-212-9
</t>
  </si>
  <si>
    <t>Aliaje neferoase. Aluminiul şi aliajele sale</t>
  </si>
  <si>
    <t>Manuale didactice / Monografii (minim 1)</t>
  </si>
  <si>
    <t>978-973-625-407-9</t>
  </si>
  <si>
    <t>973-8391-50-4</t>
  </si>
  <si>
    <t>Sisteme CAD/CAM/CAE/PLM</t>
  </si>
  <si>
    <r>
      <t>∑</t>
    </r>
    <r>
      <rPr>
        <sz val="10"/>
        <rFont val="Arial"/>
      </rPr>
      <t>(nr. pag/(20 x nr.autori))</t>
    </r>
  </si>
  <si>
    <r>
      <t>∑</t>
    </r>
    <r>
      <rPr>
        <sz val="10"/>
        <rFont val="Arial"/>
      </rPr>
      <t>(nr. pag/(25 x nr.autori))</t>
    </r>
  </si>
  <si>
    <t>Contributions to computer-aided evaluation of microstructure for particle reinforced composites by mean of image processing</t>
  </si>
  <si>
    <t>Brasov</t>
  </si>
  <si>
    <t>90-95</t>
  </si>
  <si>
    <t xml:space="preserve">978-960-474-278-3 </t>
  </si>
  <si>
    <t>978-0981730059</t>
  </si>
  <si>
    <t>Proceedings of the 4th International Conference Advanced Composite Materials Engineering COMAT 2012</t>
  </si>
  <si>
    <t>Google Scholar</t>
  </si>
  <si>
    <t>Proceedings of the 3rd WSEAS International Conference on Finite Differences - Finite Elements - Finite Volumes - Boundary Elements, F-and-B '10</t>
  </si>
  <si>
    <t>Computer-aided evaluation of particle distribution in metallic matrix composites</t>
  </si>
  <si>
    <t>Proceedings of the Euro International Powder Metallurgy Congress and Exhibition, Euro PM 2011</t>
  </si>
  <si>
    <t xml:space="preserve"> Barcelona</t>
  </si>
  <si>
    <t>SCOPUS</t>
  </si>
  <si>
    <t>110-117</t>
  </si>
  <si>
    <t>Some Aspects Regarding the Fracture of Welding Joints Applied on Austenitic Steels and INCOLOY Alloys</t>
  </si>
  <si>
    <t>1-8</t>
  </si>
  <si>
    <t>8-16</t>
  </si>
  <si>
    <t>978-88-95940-27-4</t>
  </si>
  <si>
    <t>978-1-899072-23-1</t>
  </si>
  <si>
    <t>Proceedings of Crack Paths (CP 2006)</t>
  </si>
  <si>
    <t>The Influence of Residual Stresses on the Fatigue Resistance of Axles Used in the Construction of Railway Equipment</t>
  </si>
  <si>
    <t>Optimizing the Parameters for In-situ Fabrication of Hybrid Al-Al₂O₃ Composites</t>
  </si>
  <si>
    <t xml:space="preserve">Evaluation of the residual stresses and determination of the proportion of residual austenite in an Austempered Ductile Iron having undergone thermo mechanical treatments 
 </t>
  </si>
  <si>
    <t>7</t>
  </si>
  <si>
    <t>Prezentari invitate in plenul unor manifestari stiintifice nationale si internationale si Profesor invitat (exclusiv ERASMUS)</t>
  </si>
  <si>
    <t xml:space="preserve"> 978-960-474-180-9</t>
  </si>
  <si>
    <t xml:space="preserve"> 1991-8747</t>
  </si>
  <si>
    <t>Parma</t>
  </si>
  <si>
    <t>1224-6077</t>
  </si>
  <si>
    <t>95-100</t>
  </si>
  <si>
    <t>277-280</t>
  </si>
  <si>
    <t>Phase transformations and dislocation-related effects in advanced functional materials", in collaboration with the Federal Polytechnic School of Lausanne, financed by the Swiss National Science Foundation</t>
  </si>
  <si>
    <t>2012-2016</t>
  </si>
  <si>
    <t>Director (presedinte board)</t>
  </si>
  <si>
    <t>SCOPES Swiss National Science Foundation</t>
  </si>
  <si>
    <t>Agence universitaire de la Francophonie (AUF)</t>
  </si>
  <si>
    <t>TOTAL</t>
  </si>
  <si>
    <t>379-384</t>
  </si>
  <si>
    <t xml:space="preserve"> BS 7-046</t>
  </si>
  <si>
    <t>ERA-NET</t>
  </si>
  <si>
    <t>2011-2013</t>
  </si>
  <si>
    <t xml:space="preserve">Hydrogen production from Black Sea water by sulfide-driven fuel cell </t>
  </si>
  <si>
    <t>Nr.
crt.</t>
  </si>
  <si>
    <t>AUTORII</t>
  </si>
  <si>
    <t>TITLUL</t>
  </si>
  <si>
    <t>REVISTA (PROCEEDINGS) ISI</t>
  </si>
  <si>
    <t>ANUL</t>
  </si>
  <si>
    <t>Factor de impact</t>
  </si>
  <si>
    <t>lucrării citate</t>
  </si>
  <si>
    <t>lucrării care citează</t>
  </si>
  <si>
    <t>în care a apărut lucrarea citată</t>
  </si>
  <si>
    <t>in care a aparut lucrarea  care citeaza</t>
  </si>
  <si>
    <t>lucrare citată</t>
  </si>
  <si>
    <t>lucrare care citează</t>
  </si>
  <si>
    <t>L1</t>
  </si>
  <si>
    <t>Metallic Foams Obtained from Nickel Based Superalloy Hollow Spheres</t>
  </si>
  <si>
    <t xml:space="preserve">RESEARCHES IN POWDER METALLURGY </t>
  </si>
  <si>
    <t>Materials in machine tool structures</t>
  </si>
  <si>
    <t>CIRP ANNALS-MANUFACTURING TECHNOLOGY</t>
  </si>
  <si>
    <t>Superhydrophobic hollow spheres by electrodeposition of fluorinated poly(3,4-ethylenedithiopyrrole)</t>
  </si>
  <si>
    <t>RSC ADVANCES</t>
  </si>
  <si>
    <t>3.1.2   Citări în reviste și proceedings-uri BDI</t>
  </si>
  <si>
    <t>The Use of Amorphous And Quasi-Amorphous Fe–Cr–P-Powder for Fabrication of Magnetic Rheological Suspensions</t>
  </si>
  <si>
    <t>3.1.1   Citări în reviste și proceedings-uri ISI</t>
  </si>
  <si>
    <t>Insertie activa pe piata muncii prin FORmare profesionala inovativa in domeniul INGineriei - FORMING</t>
  </si>
  <si>
    <t>POSDRU 125/5.1/S/134003</t>
  </si>
  <si>
    <t>Creşterea atractivităţii şi performanţei programelor de formare doctorală şi postdoctorală pentru cercetători în ştiinţe inginereşti - ATRACTING</t>
  </si>
  <si>
    <t>Coordonator program</t>
  </si>
  <si>
    <t>Inginerie industriala - IFR</t>
  </si>
  <si>
    <t>POSDRU 159/1.5/S/137070</t>
  </si>
  <si>
    <t>l’Université de Reims Champagne-Ardenne</t>
  </si>
  <si>
    <t>Dresda, Germania</t>
  </si>
  <si>
    <t>International Colloquium of the EUROPEAN CENTRE FOR
EMERGING MATERIALS AND
PROCESSES DRESDEN, Cluster of Excellence ECEMP 2010</t>
  </si>
  <si>
    <t>M. Nicoara, A. Raduta, C. Locovei, V.-A. Serban</t>
  </si>
  <si>
    <t>Contributions to Thermo-Mechanical Processing of Al-Based Particle-Reinforced Composites</t>
  </si>
  <si>
    <t>A.Raduta M.Nicoara C.Demian</t>
  </si>
  <si>
    <t>A.Raduta M.Nicoara C. Locovei</t>
  </si>
  <si>
    <t xml:space="preserve">M. Nicoarǎ A. Rǎduţǎ L.R.Cucuruz C. Locovei </t>
  </si>
  <si>
    <t xml:space="preserve">C.Locovei A.Rǎduţǎ M.Nicoarǎ L.R.Cucuruz </t>
  </si>
  <si>
    <t xml:space="preserve">A.Rǎduţǎ M.Nicoarǎ L.R.Cucuruz C.Locovei </t>
  </si>
  <si>
    <t xml:space="preserve">A.Rǎduţǎ C.Locovei M.Nicoarǎ L.R.Cucuruz </t>
  </si>
  <si>
    <t xml:space="preserve">M.Nicoarǎ A.Rǎduţǎ L.R.Cucuruz C.Locovei </t>
  </si>
  <si>
    <t xml:space="preserve">M.Nicoara A.Raduta C.Locovei </t>
  </si>
  <si>
    <t>C.Locovei M.Nicoară  A. Răduţă V.A.Şerban</t>
  </si>
  <si>
    <t>A.Raduta C.Locovei M.Nicoara A.Tulcan</t>
  </si>
  <si>
    <t>L.Cucuruz M.Nicoara A. Raduta C.Locovei E.Labbe</t>
  </si>
  <si>
    <t>The 6th WSEAS International Conference on ENERGY, ENVIRONMENT, ECOSYSTEMS and SUSTAINABLE DEVELOPMENT (EEESD'10)</t>
  </si>
  <si>
    <t>WSEAS Transactions on Applied and Theoretical Mechanics, 5 (2)</t>
  </si>
  <si>
    <t>2005-2016</t>
  </si>
  <si>
    <t>2007-2016</t>
  </si>
  <si>
    <t>M.Nicoară</t>
  </si>
  <si>
    <t>kpi</t>
  </si>
  <si>
    <t>P.Andea S.Kilyeni M.Nicoara</t>
  </si>
  <si>
    <t>M.Nicoară A.Răduţă  C.Opriş</t>
  </si>
  <si>
    <t>M.Nicoara C.Opris</t>
  </si>
  <si>
    <t>Ingenerie Assistee par Ordinateur et Nouveaux Materiaux</t>
  </si>
  <si>
    <t>European summer school on smart and new materials</t>
  </si>
  <si>
    <t>A.Raduta M.Nicoara C.Firu</t>
  </si>
  <si>
    <t>A.Raduta M.Nicoara C.Demian C.Locovei</t>
  </si>
  <si>
    <t>A.Raduta M.Nicoara L.Berta    C.Firu</t>
  </si>
  <si>
    <t>M.Nicoară       I. Vida–Simiti C. Demian</t>
  </si>
  <si>
    <t>Categ</t>
  </si>
  <si>
    <t>L.R.Cucuruz M.Nicoara B.Radu A.Raduta</t>
  </si>
  <si>
    <t>L.R.Cucuruz M.Nicoara</t>
  </si>
  <si>
    <t xml:space="preserve">G.Belgiu M.Nicoară D.Stan </t>
  </si>
  <si>
    <t>I.Vida –Simiti M.Nicoara</t>
  </si>
  <si>
    <t>Centrul de Multiplicare al UPT</t>
  </si>
  <si>
    <t>EUROBIT</t>
  </si>
  <si>
    <t>Materiale si Tehnologii Avansate</t>
  </si>
  <si>
    <t>Advanced Materials and Technologies (limba engleză)</t>
  </si>
  <si>
    <t>Responsabil (coordonator formare)</t>
  </si>
  <si>
    <t>185-192</t>
  </si>
  <si>
    <t>Journal Solid State Phenomena (Volume 188 - Advanced Materials and Structures IV)</t>
  </si>
  <si>
    <t>124-133</t>
  </si>
  <si>
    <t>Journal Solid State Phenomena (Volume 188 -Advanced Materials and Structures IV)</t>
  </si>
  <si>
    <t>prim autor</t>
  </si>
  <si>
    <t>FI &gt;0.5</t>
  </si>
  <si>
    <t>Legendă</t>
  </si>
  <si>
    <t>M.Liţă M.Nicoară</t>
  </si>
  <si>
    <t>M.Nicoara L.R.Cucuruz I.Cartis</t>
  </si>
  <si>
    <t>L.R.Cucuruz M.Lita M.Nicoara C.Demian A.Raduta</t>
  </si>
  <si>
    <t>A.Răduţă M.Nicoară L.R.Cucuruz C.Demian</t>
  </si>
  <si>
    <t>M.Stoica R.Parthiban I.Kaban S.Scudino M.Nicoara B.M.Vaughan J.Wright R.Kumar J.Eckert</t>
  </si>
  <si>
    <t>A.Raduta M.Nicoara C.Locovei J.Eckert M.Stoica</t>
  </si>
  <si>
    <t>M.Nicoara A.Raduta R.Parthiban C.Locovei J.Eckert M.Stoica</t>
  </si>
  <si>
    <t xml:space="preserve">Metall 1-2/2000, Huethig Verlag, Germany, ISSN 0026-0746 </t>
  </si>
  <si>
    <t xml:space="preserve">STRESS EVALUATION IN MATERIALS USING NEUTRONS AND SYNCHROTRON RADIATION </t>
  </si>
  <si>
    <t>Recent Advances in Energy &amp; Environment, Proceedings of the 5th IASME / WSEAS International Conference on Energy &amp; Environment (EE’10)</t>
  </si>
  <si>
    <t>Researches in Powder Metallurgy 2011, Materials Science Forum, Volume 672, (Selected papers from the 4th International Conference on Powder Metallurgy, RoPM 2009</t>
  </si>
  <si>
    <t>3-10</t>
  </si>
  <si>
    <t>181-186</t>
  </si>
  <si>
    <t>255-260</t>
  </si>
  <si>
    <t>Journal Solid State Phenomena (Volume 216 -Advanced Materials and Structures V)</t>
  </si>
  <si>
    <t>Proceedings of the 11th WSEAS International Conference on Sustainability in Science Engineering (SSE 09)</t>
  </si>
  <si>
    <t>Journal of Thermal Analysis and Calorimetry 124/2016, doi:10.1007/s10973-016-5595-3 (http://www.springer.com/-/0/AVVqw1A-zcKeXVPtYPZP)</t>
  </si>
  <si>
    <t>Journal of Thermal Analysis and Calorimetry 124/2016, doi:10.1007/s10973-016-5532-5 (http://www.springer.com/-/2/AVTvKaOnAgfPWjhrJbUb)</t>
  </si>
  <si>
    <t>Materials Testing 51 (4):</t>
  </si>
  <si>
    <t>Metalurgia International vol . XV (2010), no. 6 ISSN 1582-2214, pp. 5-11</t>
  </si>
  <si>
    <t>Acta Materialia 95 (2015) 335-342</t>
  </si>
  <si>
    <t>Intermetallics 69 (2016)</t>
  </si>
  <si>
    <t>Acta Biomaterialia 36 (2016)</t>
  </si>
  <si>
    <t xml:space="preserve">M.Nicoara C.Locovei V.A.Serban R.Parthiban M.Calin M.Stoica </t>
  </si>
  <si>
    <t>M.Nicoara A.Raduta C.Locovei D.Buzdugan M.Stoica</t>
  </si>
  <si>
    <t>M.Nicoara C.Locovei C.Opris D.Ursu R.Vasiu M.Stoica</t>
  </si>
  <si>
    <t>M.Nicoară A.Răduţă</t>
  </si>
  <si>
    <t>E.Labbe F.Serban M.Nicoara A.Lodini</t>
  </si>
  <si>
    <t>M.Nicoara A.Raduta C.Locovei V.A.Serban E.Labbe A.Lodini</t>
  </si>
  <si>
    <t>A.Răduţă M.Nicoară R.L.Cucuruz</t>
  </si>
  <si>
    <t>I.Vida-Simiti N.Jumătate E.Bruj A.N.Sechel G.Thalmaier M.Nicoară</t>
  </si>
  <si>
    <t xml:space="preserve">G.Thalmaier I.Vida-Simiti N.Jumate V. A.Şerban C.Codrean M.Nicoară L.Bukkosi </t>
  </si>
  <si>
    <t>L.R.Cucuruz M.Nicoară A.Răduţă C.Locovei M.Cucuruz F.Tatu</t>
  </si>
  <si>
    <t>M.Nicoară A.Răduţă C.Locovei</t>
  </si>
  <si>
    <t>A.Răduţă M.Nicoară C.Locovei</t>
  </si>
  <si>
    <t xml:space="preserve">M.Nicoara A.Raduta C.Locovei C.Opriș D.Sosdean R.Vasiu F.Gnadt D.Lungu </t>
  </si>
  <si>
    <t>C.Locovei M.Nicoară A.Răduţă</t>
  </si>
  <si>
    <t>A.Raduta M.Nicoara C.Locovei M.Stoica J.Eckert</t>
  </si>
  <si>
    <t>Progr.cercet. de excelență</t>
  </si>
  <si>
    <t>Optimization of Dental- Paradontal Treatments Using LASER Technology – Multidisciplinary Testing - OTDP-LAS-TEST</t>
  </si>
  <si>
    <t>33550/2003</t>
  </si>
  <si>
    <t>Modélisation et validation de technologies pour élaboration de nouveau matériaux avancés: nanomatériaux,  matériaux composites et amorphes</t>
  </si>
  <si>
    <t>BRANCUSI/ Agence EGIDE France</t>
  </si>
  <si>
    <t>M.Nicoarǎ A.Rǎduţǎ C.Locovei V.A.Serban</t>
  </si>
  <si>
    <t>Contributions to thermo-mechanical processing of al-based particle-reinforced composites</t>
  </si>
  <si>
    <t>Proceedings of Colloquium of European Centre for Emerging Materials and Processes Dresden, Technische Universität Dresden, pp. 229-253</t>
  </si>
  <si>
    <t>Dresden</t>
  </si>
  <si>
    <t>Scopus</t>
  </si>
  <si>
    <t>978-3-00-032522-9</t>
  </si>
  <si>
    <t>Google Scholar Scopus</t>
  </si>
  <si>
    <t>Scientific Bulletin of the "Politehnica" University of Timisoara, Transactions on Mechanics, 53 (67)</t>
  </si>
  <si>
    <t>Scientific Bulletin of the "Politehnica" University of Timisoara, Transactions on Mechanics, 55 (69)</t>
  </si>
  <si>
    <t>87-93</t>
  </si>
  <si>
    <t xml:space="preserve">C.Locovei C.Demian A.Rădută M.Nicoară </t>
  </si>
  <si>
    <t>Metallographic evaluation of the positive echos in S355J2G3 steel flanges</t>
  </si>
  <si>
    <t xml:space="preserve">M.Nicoarǎ, A.Rǎduta, C.Demian C.Locovei E.Labbé </t>
  </si>
  <si>
    <t>Some Metallographic Aspects of Sealing Defects at Brazing of Aluminum Alloys Tubes</t>
  </si>
  <si>
    <t>229-253</t>
  </si>
  <si>
    <t>M.Nicoarǎ I.Carţiş A.Rǎduţǎ</t>
  </si>
  <si>
    <t>Effect of processing variables and reinforcement fraction on the hardness response of P/M produced AlCuSiMg/SiCp metal matrix composites</t>
  </si>
  <si>
    <t>Proceedings of the Conference on Materials and Manufacturing Technologies, MATEHN`98</t>
  </si>
  <si>
    <t>973-98701-2-0</t>
  </si>
  <si>
    <t>995-998</t>
  </si>
  <si>
    <t>A.Raduta, M.Nicoara C.Firu-Opris C.Demian</t>
  </si>
  <si>
    <t>Incoloy 800 Welded Joints Behaviors to Mechanic and Thermal Loads in Corroding Environments</t>
  </si>
  <si>
    <t>167-170</t>
  </si>
  <si>
    <t xml:space="preserve">A.Raduta M.Nicoara C.Demian C.Locovei </t>
  </si>
  <si>
    <t>Structural and Metallographical Analysis to Establish the Behavior of the Austenitic Stainless Steel Welded Joints Working in Corrosive Environment</t>
  </si>
  <si>
    <t>International Conference Structural Integrity of Welded Structures</t>
  </si>
  <si>
    <t>135-144</t>
  </si>
  <si>
    <t>Timișoara</t>
  </si>
  <si>
    <t>Charleville Mezieres, France</t>
  </si>
  <si>
    <t>Organizator scoala de vara Advanced materials, Summer School, 12-25 septembrie 2004</t>
  </si>
  <si>
    <t>Organizator scoala de vara Advanced materials, Summer School, 12-18 septembrie 2002</t>
  </si>
  <si>
    <t>M.Nicoara A.Raduta V.A.Serban</t>
  </si>
  <si>
    <t>Inductor for joining tubes and metal profiles by brazing, soldering or welding</t>
  </si>
  <si>
    <t>Subcat</t>
  </si>
  <si>
    <t>Vida-Simiti, Jumătate, Bruj, Sechel, Thalmaier, Nemes, M.Nicoara</t>
  </si>
  <si>
    <t>L.Marin M.Nicoara</t>
  </si>
  <si>
    <t>Fabrication of silver hollow microspheres by sodium
hydroxide in glycerol solution</t>
  </si>
  <si>
    <t>REVISTA (PROCEEDINGS) BDI</t>
  </si>
  <si>
    <t>Materials Chemistry and Physics</t>
  </si>
  <si>
    <t>Analysis of fatigue fracture of tank wagon railway axles</t>
  </si>
  <si>
    <t>An innovative method for stress analysis of y25
bogie under oscillating loads due to tank wagon fluid
sloshing</t>
  </si>
  <si>
    <t>Journal of Theoretical and Applied Mechanics</t>
  </si>
  <si>
    <t>3rd WSEAS International Conference on Finite Differences - Finite Elements - Finite Volumes -
Boundary Elements</t>
  </si>
  <si>
    <t>Locovei, C., Rǎduţǎ, A., Nicoarǎ, M , Cucuruz, L.R.</t>
  </si>
  <si>
    <t>Google scholar SCOPUS</t>
  </si>
  <si>
    <t>L2</t>
  </si>
  <si>
    <t>Design of LQR controller for active suspension system of Partially Filled Tank Cars</t>
  </si>
  <si>
    <t>Structural Engineering and Mechanics</t>
  </si>
  <si>
    <t>Research concerning thermal stress in case of stop and duration braking of electric locomotives EA-060 type</t>
  </si>
  <si>
    <t>International Journal of Systems Applications, Engineering &amp; Development</t>
  </si>
  <si>
    <t>A New Approach for Reliability Life Prediction of Rail Vehicle Axle by Considering Vibration Measurement</t>
  </si>
  <si>
    <t>Mathematical Problems in Engineering</t>
  </si>
  <si>
    <t>L3</t>
  </si>
  <si>
    <t>Tribological effects of particle concentration of an iron particle suspension</t>
  </si>
  <si>
    <t xml:space="preserve">SCIENCE IN CHINA SERIES A-MATHEMATICS PHYSICS ASTRONOMY </t>
  </si>
  <si>
    <t>Journal of Magnetism and Magnetic Materials</t>
  </si>
  <si>
    <t>L4</t>
  </si>
  <si>
    <t>Evaluation of the residual stresses and determination of the proportion of residual austenite in an Austempered Ductile Iron having undergone thermo mechanical treatments</t>
  </si>
  <si>
    <t>E.Labbe, F.Serban, M.Nicoara, A.Lodini</t>
  </si>
  <si>
    <t xml:space="preserve">STRESS EVALUATION IN MATERIALS USING NEUTRONS AND SYNCHROTRON RADIATION 
Book Series: MATERIALS SCIENCE FORUM 
</t>
  </si>
  <si>
    <t>Residual stresses and structural changes generated at different steps of the manufacturing of gears: Effect of banded structures</t>
  </si>
  <si>
    <t>MATERIALS SCIENCE AND ENGINEERING A</t>
  </si>
  <si>
    <t>Ternary Alloy Systems</t>
  </si>
  <si>
    <t>Chromium–Iron–Phosphorus</t>
  </si>
  <si>
    <t xml:space="preserve">Solid State Phenomena, Advanced Materials and Structures V </t>
  </si>
  <si>
    <t>18 iulie 2016</t>
  </si>
  <si>
    <t>Sumarul candidatului</t>
  </si>
  <si>
    <t>Carti/capitole ca autor (min 2, 1 prim autor)</t>
  </si>
  <si>
    <t>1 prim autor</t>
  </si>
  <si>
    <t>Total A1</t>
  </si>
  <si>
    <t>A1 îndeplinit</t>
  </si>
  <si>
    <t>22 articole; 10 în reviste; 7 cu FI&gt;0,5; 9 prim autor (5 prim autor reviste)</t>
  </si>
  <si>
    <t>A2 îndeplinit</t>
  </si>
  <si>
    <t>Minim 40</t>
  </si>
  <si>
    <t>Minim 300</t>
  </si>
  <si>
    <t>Minim 60</t>
  </si>
  <si>
    <t>Total A2</t>
  </si>
  <si>
    <t xml:space="preserve">Domeniul Fundamental: STIINTE INGINERESTI </t>
  </si>
  <si>
    <t>Domeniul de Studii Universitare: INGINERIA MATERIALELOR</t>
  </si>
  <si>
    <t>Comisia CNATDCU [nr/denumire]: 7. INGINERIA MATERIALELOR</t>
  </si>
  <si>
    <t>Realizat</t>
  </si>
  <si>
    <t>Total A3</t>
  </si>
  <si>
    <t>A3 îndeplinit</t>
  </si>
  <si>
    <t>TOTAL GENERAL (A1+A2+A3)</t>
  </si>
  <si>
    <t>Minim 400</t>
  </si>
  <si>
    <t>Condiții profesor îndeplinite</t>
  </si>
  <si>
    <t>FIȘĂ SINTETICĂ</t>
  </si>
  <si>
    <t>de îndeplinire a standardelor minimale (Profesor)</t>
  </si>
  <si>
    <t>Conform OMECTS 6560/20.12.2012, MO, PI, 890 bis/27.12.2012</t>
  </si>
  <si>
    <t>Organizator al Conferinței Advanced Materials and Structures (AMS 2011)</t>
  </si>
  <si>
    <t>Organizator al Conferinței Advanced Materials and Structures (AMS 2013)</t>
  </si>
  <si>
    <t>Recenzor vol. Conferintei Advanced Materials and Structures (AMS 2011) (indexat ISI proceedings)</t>
  </si>
  <si>
    <t>Recenzor vol. Conferintei Advanced Materials and Structures (AMS 2013) (indexat ISI proceedings)</t>
  </si>
  <si>
    <t>Recenzor vol. Conferintei RoMat 2014 (indexat ISI proceedings)</t>
  </si>
  <si>
    <t>3 organiz.conferinta 3 recenzor</t>
  </si>
  <si>
    <t>2 organiz.conferinta  3 organiz scoala de vara</t>
  </si>
  <si>
    <t>Scientific Bulletin of the "Politehnica" University of Timisoara, Transactions on Mechanics, 50 (64)</t>
  </si>
  <si>
    <t xml:space="preserve"> 973-8359-27-9 </t>
  </si>
  <si>
    <r>
      <t xml:space="preserve">Candidat: conf.dr.ing. </t>
    </r>
    <r>
      <rPr>
        <b/>
        <sz val="12"/>
        <rFont val="Arial"/>
        <family val="2"/>
        <charset val="238"/>
      </rPr>
      <t>Mircea Nicoară</t>
    </r>
  </si>
  <si>
    <t xml:space="preserve">Discontinuously reinforced aluminum composites, in Advanced materials, Summer School, 12-18 septembrie 2002, </t>
  </si>
  <si>
    <t>Metallic foams, Advanced materials, Summer School, 12-25 septembrie 2004, capitol</t>
  </si>
  <si>
    <t xml:space="preserve">Les Mousse Metallique, Ingenerie Assistee par Ordinateur et Nouveaux Materiaux, capitol </t>
  </si>
  <si>
    <t>M.Nicoară M.Trușculescu A.Răduță</t>
  </si>
  <si>
    <t>S. I.Stratul D.Rusu A.Didilescu L.Nica C.Locovei M.Nicoara</t>
  </si>
  <si>
    <t>M.Nicoara A.Raduta L.Berta    C.Firu</t>
  </si>
  <si>
    <t>A.Lodini M.Nicoara</t>
  </si>
  <si>
    <t>Organizator scoala de vara Ingenerie Assistee par Ordinateur et Nouveaux Materiaux, 28 august - 3 septembrie 2006</t>
  </si>
  <si>
    <t>Organizator conferinta Advanced materials and structures, 19-21 septembrie 2002</t>
  </si>
  <si>
    <t xml:space="preserve">Organizator European Summer School in Smart and New Materials, 28 Iunie - 2 Iulie 2005
</t>
  </si>
  <si>
    <t>PN II  UEFISCDI</t>
  </si>
  <si>
    <t>Realizarea unor componente mecanice rezistente la temperatura si uzura prin sinterizare reactiva a compozitelor de tip Al-Al2O3 (CERMETSINTREACT)</t>
  </si>
  <si>
    <t>Fabrication and Characterization of Al-based Composite Materials</t>
  </si>
  <si>
    <t>Articole in reviste cotate ISI Thomson Reuters</t>
  </si>
  <si>
    <t>Articole in volume indexate ISI Proceesings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</si>
</sst>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0"/>
    <numFmt numFmtId="166" formatCode="#,##0.0"/>
    <numFmt numFmtId="167" formatCode="[$-409]mmmm\ d\,\ yy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</font>
    <font>
      <sz val="10"/>
      <name val="Arial"/>
      <family val="2"/>
    </font>
    <font>
      <sz val="8.5"/>
      <color rgb="FF5D5D5D"/>
      <name val="Verdana"/>
      <family val="2"/>
    </font>
    <font>
      <vertAlign val="subscript"/>
      <sz val="10"/>
      <name val="Arial"/>
      <family val="2"/>
      <charset val="238"/>
    </font>
    <font>
      <sz val="8.5"/>
      <name val="Verdana"/>
      <family val="2"/>
    </font>
    <font>
      <sz val="12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59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5" xfId="0" applyFill="1" applyBorder="1" applyAlignment="1">
      <alignment vertical="top" wrapText="1"/>
    </xf>
    <xf numFmtId="49" fontId="0" fillId="0" borderId="0" xfId="0" applyNumberFormat="1"/>
    <xf numFmtId="0" fontId="0" fillId="0" borderId="6" xfId="0" applyBorder="1"/>
    <xf numFmtId="0" fontId="0" fillId="0" borderId="0" xfId="0" applyBorder="1" applyAlignment="1">
      <alignment vertical="top" wrapText="1"/>
    </xf>
    <xf numFmtId="0" fontId="0" fillId="2" borderId="7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3" fillId="0" borderId="0" xfId="0" applyFont="1"/>
    <xf numFmtId="0" fontId="0" fillId="0" borderId="6" xfId="0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49" fontId="0" fillId="0" borderId="3" xfId="0" applyNumberFormat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49" fontId="0" fillId="0" borderId="6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0" fontId="4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49" fontId="0" fillId="0" borderId="9" xfId="0" applyNumberFormat="1" applyBorder="1" applyAlignment="1">
      <alignment horizontal="right"/>
    </xf>
    <xf numFmtId="0" fontId="6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7" fillId="0" borderId="6" xfId="0" applyFont="1" applyBorder="1" applyAlignment="1">
      <alignment vertical="top" wrapText="1"/>
    </xf>
    <xf numFmtId="0" fontId="0" fillId="0" borderId="0" xfId="0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/>
    <xf numFmtId="49" fontId="11" fillId="0" borderId="40" xfId="0" applyNumberFormat="1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49" fontId="4" fillId="0" borderId="6" xfId="0" applyNumberFormat="1" applyFont="1" applyBorder="1" applyAlignment="1">
      <alignment horizontal="right"/>
    </xf>
    <xf numFmtId="0" fontId="4" fillId="0" borderId="3" xfId="0" applyFont="1" applyBorder="1"/>
    <xf numFmtId="49" fontId="4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right" vertical="top"/>
    </xf>
    <xf numFmtId="0" fontId="0" fillId="0" borderId="6" xfId="0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0" xfId="0" applyFill="1"/>
    <xf numFmtId="0" fontId="0" fillId="0" borderId="9" xfId="0" applyBorder="1" applyAlignment="1">
      <alignment vertical="top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9" xfId="0" applyFill="1" applyBorder="1" applyAlignment="1">
      <alignment vertical="top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/>
    <xf numFmtId="164" fontId="0" fillId="0" borderId="6" xfId="0" applyNumberForma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9" fontId="0" fillId="0" borderId="6" xfId="0" applyNumberFormat="1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6" xfId="0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6" xfId="0" applyFont="1" applyBorder="1" applyAlignment="1">
      <alignment horizontal="left" vertical="top" wrapText="1"/>
    </xf>
    <xf numFmtId="164" fontId="0" fillId="0" borderId="6" xfId="0" applyNumberFormat="1" applyBorder="1" applyAlignment="1">
      <alignment horizontal="left" vertical="top"/>
    </xf>
    <xf numFmtId="164" fontId="3" fillId="0" borderId="0" xfId="0" applyNumberFormat="1" applyFont="1"/>
    <xf numFmtId="0" fontId="3" fillId="0" borderId="6" xfId="0" applyFont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right" vertical="top"/>
    </xf>
    <xf numFmtId="0" fontId="4" fillId="0" borderId="9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6" xfId="0" applyFont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right" vertical="top" wrapText="1"/>
    </xf>
    <xf numFmtId="164" fontId="0" fillId="0" borderId="6" xfId="0" applyNumberFormat="1" applyBorder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4" borderId="6" xfId="0" applyFill="1" applyBorder="1" applyAlignment="1">
      <alignment horizontal="right" vertical="top" wrapText="1"/>
    </xf>
    <xf numFmtId="0" fontId="0" fillId="0" borderId="6" xfId="0" applyFill="1" applyBorder="1" applyAlignment="1">
      <alignment horizontal="right" vertical="top" wrapText="1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wrapText="1"/>
    </xf>
    <xf numFmtId="0" fontId="14" fillId="0" borderId="0" xfId="1" applyFont="1" applyProtection="1">
      <protection locked="0" hidden="1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Protection="1">
      <protection locked="0"/>
    </xf>
    <xf numFmtId="0" fontId="15" fillId="0" borderId="0" xfId="2" applyFont="1"/>
    <xf numFmtId="0" fontId="14" fillId="0" borderId="0" xfId="1" applyFont="1" applyAlignment="1" applyProtection="1">
      <alignment horizontal="center"/>
      <protection locked="0" hidden="1"/>
    </xf>
    <xf numFmtId="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9" fontId="4" fillId="0" borderId="0" xfId="0" applyNumberFormat="1" applyFont="1" applyBorder="1" applyAlignment="1">
      <alignment vertical="top"/>
    </xf>
    <xf numFmtId="49" fontId="4" fillId="0" borderId="6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vertical="top" wrapText="1"/>
    </xf>
    <xf numFmtId="0" fontId="4" fillId="0" borderId="40" xfId="0" applyFont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right" vertical="top"/>
    </xf>
    <xf numFmtId="0" fontId="4" fillId="0" borderId="6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17" fillId="0" borderId="0" xfId="2" applyFont="1"/>
    <xf numFmtId="4" fontId="17" fillId="0" borderId="0" xfId="2" applyNumberFormat="1" applyFont="1"/>
    <xf numFmtId="0" fontId="0" fillId="0" borderId="0" xfId="0" applyFill="1" applyAlignment="1">
      <alignment horizontal="left" vertical="center"/>
    </xf>
    <xf numFmtId="0" fontId="3" fillId="0" borderId="0" xfId="0" applyFont="1" applyFill="1"/>
    <xf numFmtId="0" fontId="4" fillId="0" borderId="0" xfId="0" applyFont="1" applyFill="1"/>
    <xf numFmtId="164" fontId="3" fillId="0" borderId="0" xfId="0" applyNumberFormat="1" applyFont="1" applyFill="1"/>
    <xf numFmtId="2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/>
    <xf numFmtId="0" fontId="16" fillId="0" borderId="0" xfId="0" applyFont="1" applyAlignment="1">
      <alignment horizontal="center"/>
    </xf>
    <xf numFmtId="0" fontId="3" fillId="0" borderId="41" xfId="0" applyFont="1" applyBorder="1" applyAlignment="1">
      <alignment horizontal="center" vertical="top" wrapText="1"/>
    </xf>
    <xf numFmtId="0" fontId="3" fillId="0" borderId="64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left" vertical="center" wrapText="1"/>
    </xf>
    <xf numFmtId="0" fontId="3" fillId="2" borderId="73" xfId="0" applyFont="1" applyFill="1" applyBorder="1" applyAlignment="1">
      <alignment horizontal="left" vertical="center"/>
    </xf>
    <xf numFmtId="0" fontId="3" fillId="0" borderId="65" xfId="0" applyFont="1" applyBorder="1" applyAlignment="1">
      <alignment vertical="center"/>
    </xf>
    <xf numFmtId="0" fontId="3" fillId="0" borderId="48" xfId="0" applyFont="1" applyBorder="1" applyAlignment="1">
      <alignment horizontal="left" vertical="top" wrapText="1"/>
    </xf>
    <xf numFmtId="0" fontId="3" fillId="2" borderId="48" xfId="0" applyFont="1" applyFill="1" applyBorder="1" applyAlignment="1">
      <alignment horizontal="left"/>
    </xf>
    <xf numFmtId="0" fontId="3" fillId="0" borderId="49" xfId="0" applyFont="1" applyBorder="1" applyAlignment="1">
      <alignment vertical="top"/>
    </xf>
    <xf numFmtId="0" fontId="4" fillId="0" borderId="12" xfId="0" applyFont="1" applyBorder="1" applyAlignment="1">
      <alignment horizontal="center" vertical="center"/>
    </xf>
    <xf numFmtId="3" fontId="3" fillId="10" borderId="68" xfId="0" applyNumberFormat="1" applyFont="1" applyFill="1" applyBorder="1" applyAlignment="1">
      <alignment horizontal="center" vertical="center"/>
    </xf>
    <xf numFmtId="3" fontId="3" fillId="10" borderId="65" xfId="0" applyNumberFormat="1" applyFont="1" applyFill="1" applyBorder="1" applyAlignment="1">
      <alignment horizontal="center" vertical="center"/>
    </xf>
    <xf numFmtId="4" fontId="0" fillId="3" borderId="59" xfId="0" applyNumberFormat="1" applyFill="1" applyBorder="1" applyAlignment="1">
      <alignment horizontal="center" vertical="center" wrapText="1"/>
    </xf>
    <xf numFmtId="166" fontId="0" fillId="3" borderId="66" xfId="0" applyNumberFormat="1" applyFill="1" applyBorder="1" applyAlignment="1">
      <alignment horizontal="center" vertical="center" wrapText="1"/>
    </xf>
    <xf numFmtId="3" fontId="0" fillId="3" borderId="66" xfId="0" applyNumberFormat="1" applyFill="1" applyBorder="1" applyAlignment="1">
      <alignment horizontal="center" vertical="center" wrapText="1"/>
    </xf>
    <xf numFmtId="166" fontId="0" fillId="3" borderId="67" xfId="0" applyNumberFormat="1" applyFill="1" applyBorder="1" applyAlignment="1">
      <alignment horizontal="center" vertical="center" wrapText="1"/>
    </xf>
    <xf numFmtId="166" fontId="0" fillId="3" borderId="59" xfId="0" applyNumberFormat="1" applyFill="1" applyBorder="1" applyAlignment="1">
      <alignment horizontal="center" vertical="center" wrapText="1"/>
    </xf>
    <xf numFmtId="166" fontId="0" fillId="3" borderId="66" xfId="0" applyNumberFormat="1" applyFill="1" applyBorder="1" applyAlignment="1">
      <alignment horizontal="center" vertical="center"/>
    </xf>
    <xf numFmtId="166" fontId="4" fillId="3" borderId="66" xfId="0" applyNumberFormat="1" applyFont="1" applyFill="1" applyBorder="1" applyAlignment="1">
      <alignment horizontal="center" vertical="center" wrapText="1"/>
    </xf>
    <xf numFmtId="166" fontId="4" fillId="3" borderId="66" xfId="0" applyNumberFormat="1" applyFont="1" applyFill="1" applyBorder="1" applyAlignment="1">
      <alignment horizontal="center" vertical="center"/>
    </xf>
    <xf numFmtId="0" fontId="3" fillId="11" borderId="65" xfId="0" applyFont="1" applyFill="1" applyBorder="1" applyAlignment="1">
      <alignment horizontal="center" vertical="center" wrapText="1"/>
    </xf>
    <xf numFmtId="0" fontId="18" fillId="0" borderId="0" xfId="0" applyFont="1"/>
    <xf numFmtId="0" fontId="5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/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6" xfId="0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0" fontId="0" fillId="0" borderId="69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right" vertical="top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6" xfId="0" applyBorder="1" applyAlignment="1">
      <alignment horizontal="center" vertical="center" wrapText="1"/>
    </xf>
    <xf numFmtId="49" fontId="14" fillId="6" borderId="6" xfId="1" applyNumberFormat="1" applyFont="1" applyFill="1" applyBorder="1" applyAlignment="1" applyProtection="1">
      <alignment horizontal="left" vertical="center" wrapText="1"/>
      <protection locked="0"/>
    </xf>
    <xf numFmtId="0" fontId="14" fillId="6" borderId="6" xfId="1" applyFont="1" applyFill="1" applyBorder="1" applyAlignment="1" applyProtection="1">
      <alignment horizontal="left" vertical="center" wrapText="1"/>
      <protection locked="0"/>
    </xf>
    <xf numFmtId="0" fontId="14" fillId="7" borderId="6" xfId="1" applyFont="1" applyFill="1" applyBorder="1" applyAlignment="1" applyProtection="1">
      <alignment horizontal="left" vertical="center" wrapText="1"/>
      <protection locked="0"/>
    </xf>
    <xf numFmtId="0" fontId="14" fillId="0" borderId="6" xfId="1" applyFont="1" applyFill="1" applyBorder="1" applyAlignment="1" applyProtection="1">
      <alignment horizontal="left" vertical="center" wrapText="1"/>
      <protection locked="0"/>
    </xf>
    <xf numFmtId="0" fontId="14" fillId="0" borderId="6" xfId="1" applyFont="1" applyFill="1" applyBorder="1" applyAlignment="1" applyProtection="1">
      <alignment horizontal="center" vertical="center" wrapText="1"/>
      <protection locked="0"/>
    </xf>
    <xf numFmtId="165" fontId="1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 vertical="center"/>
      <protection locked="0" hidden="1"/>
    </xf>
    <xf numFmtId="0" fontId="14" fillId="0" borderId="27" xfId="1" applyNumberFormat="1" applyFont="1" applyBorder="1" applyAlignment="1" applyProtection="1">
      <alignment horizontal="center" vertical="center" wrapText="1"/>
      <protection locked="0"/>
    </xf>
    <xf numFmtId="0" fontId="14" fillId="0" borderId="28" xfId="1" applyNumberFormat="1" applyFont="1" applyBorder="1" applyAlignment="1" applyProtection="1">
      <alignment horizontal="center" vertical="center" wrapText="1"/>
      <protection locked="0"/>
    </xf>
    <xf numFmtId="49" fontId="14" fillId="6" borderId="3" xfId="1" applyNumberFormat="1" applyFont="1" applyFill="1" applyBorder="1" applyAlignment="1" applyProtection="1">
      <alignment horizontal="left" vertical="center" wrapText="1"/>
      <protection locked="0"/>
    </xf>
    <xf numFmtId="0" fontId="14" fillId="6" borderId="3" xfId="1" applyFont="1" applyFill="1" applyBorder="1" applyAlignment="1" applyProtection="1">
      <alignment horizontal="left" vertical="center" wrapText="1"/>
      <protection locked="0"/>
    </xf>
    <xf numFmtId="0" fontId="14" fillId="7" borderId="3" xfId="1" applyFont="1" applyFill="1" applyBorder="1" applyAlignment="1" applyProtection="1">
      <alignment horizontal="left" vertical="center" wrapText="1"/>
      <protection locked="0"/>
    </xf>
    <xf numFmtId="0" fontId="14" fillId="0" borderId="3" xfId="1" applyFont="1" applyFill="1" applyBorder="1" applyAlignment="1" applyProtection="1">
      <alignment horizontal="left" vertical="center" wrapText="1"/>
      <protection locked="0"/>
    </xf>
    <xf numFmtId="0" fontId="14" fillId="0" borderId="3" xfId="1" applyFont="1" applyFill="1" applyBorder="1" applyAlignment="1" applyProtection="1">
      <alignment horizontal="center" vertical="center" wrapText="1"/>
      <protection locked="0"/>
    </xf>
    <xf numFmtId="165" fontId="14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28" xfId="2" applyFont="1" applyBorder="1"/>
    <xf numFmtId="0" fontId="15" fillId="0" borderId="3" xfId="2" applyFont="1" applyBorder="1"/>
    <xf numFmtId="0" fontId="17" fillId="0" borderId="3" xfId="2" applyFont="1" applyBorder="1"/>
    <xf numFmtId="4" fontId="17" fillId="0" borderId="14" xfId="2" applyNumberFormat="1" applyFont="1" applyBorder="1"/>
    <xf numFmtId="166" fontId="0" fillId="3" borderId="62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/>
    </xf>
    <xf numFmtId="3" fontId="3" fillId="10" borderId="64" xfId="0" applyNumberFormat="1" applyFont="1" applyFill="1" applyBorder="1" applyAlignment="1">
      <alignment horizontal="center" vertical="center" wrapText="1"/>
    </xf>
    <xf numFmtId="3" fontId="3" fillId="9" borderId="10" xfId="0" applyNumberFormat="1" applyFon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39" xfId="0" applyFill="1" applyBorder="1" applyAlignment="1">
      <alignment horizontal="left" vertical="top" wrapText="1"/>
    </xf>
    <xf numFmtId="0" fontId="0" fillId="2" borderId="39" xfId="0" applyFill="1" applyBorder="1" applyAlignment="1">
      <alignment horizontal="left"/>
    </xf>
    <xf numFmtId="0" fontId="4" fillId="0" borderId="58" xfId="0" applyFont="1" applyFill="1" applyBorder="1" applyAlignment="1">
      <alignment vertical="top" wrapText="1"/>
    </xf>
    <xf numFmtId="166" fontId="0" fillId="3" borderId="74" xfId="0" applyNumberFormat="1" applyFill="1" applyBorder="1" applyAlignment="1">
      <alignment horizontal="center" vertical="center" wrapText="1"/>
    </xf>
    <xf numFmtId="1" fontId="0" fillId="0" borderId="69" xfId="0" applyNumberFormat="1" applyBorder="1" applyAlignment="1">
      <alignment horizontal="center" vertical="center"/>
    </xf>
    <xf numFmtId="0" fontId="3" fillId="0" borderId="70" xfId="0" applyFont="1" applyFill="1" applyBorder="1" applyAlignment="1">
      <alignment horizontal="left" vertical="top" wrapText="1"/>
    </xf>
    <xf numFmtId="0" fontId="3" fillId="0" borderId="71" xfId="0" applyFont="1" applyFill="1" applyBorder="1" applyAlignment="1">
      <alignment horizontal="left" vertical="top" wrapText="1"/>
    </xf>
    <xf numFmtId="0" fontId="3" fillId="2" borderId="53" xfId="0" applyFont="1" applyFill="1" applyBorder="1" applyAlignment="1">
      <alignment horizontal="left"/>
    </xf>
    <xf numFmtId="0" fontId="3" fillId="0" borderId="54" xfId="0" applyFont="1" applyBorder="1" applyAlignment="1">
      <alignment horizontal="center" vertical="center" wrapText="1"/>
    </xf>
    <xf numFmtId="3" fontId="3" fillId="10" borderId="47" xfId="0" applyNumberFormat="1" applyFont="1" applyFill="1" applyBorder="1" applyAlignment="1">
      <alignment horizontal="center" vertical="center" wrapText="1"/>
    </xf>
    <xf numFmtId="3" fontId="3" fillId="9" borderId="68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9" borderId="4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39" xfId="0" applyBorder="1" applyAlignment="1">
      <alignment horizontal="left" vertical="top" wrapText="1"/>
    </xf>
    <xf numFmtId="0" fontId="0" fillId="0" borderId="58" xfId="0" applyBorder="1" applyAlignment="1">
      <alignment vertical="top"/>
    </xf>
    <xf numFmtId="166" fontId="4" fillId="3" borderId="61" xfId="0" applyNumberFormat="1" applyFont="1" applyFill="1" applyBorder="1" applyAlignment="1">
      <alignment horizontal="center" vertical="center"/>
    </xf>
    <xf numFmtId="1" fontId="4" fillId="0" borderId="6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9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39" xfId="0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61" xfId="0" applyBorder="1" applyAlignment="1">
      <alignment vertical="top"/>
    </xf>
    <xf numFmtId="0" fontId="0" fillId="0" borderId="34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55" xfId="0" applyFill="1" applyBorder="1" applyAlignment="1">
      <alignment horizontal="center" vertical="top" wrapText="1"/>
    </xf>
    <xf numFmtId="0" fontId="0" fillId="0" borderId="44" xfId="0" applyFill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8" xfId="0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textRotation="90" wrapText="1"/>
    </xf>
    <xf numFmtId="0" fontId="0" fillId="0" borderId="40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39" xfId="0" applyBorder="1" applyAlignment="1">
      <alignment horizontal="center" vertical="center" textRotation="90" wrapText="1"/>
    </xf>
    <xf numFmtId="0" fontId="0" fillId="0" borderId="1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9" fontId="0" fillId="0" borderId="6" xfId="0" applyNumberFormat="1" applyFill="1" applyBorder="1" applyAlignment="1">
      <alignment horizontal="left" vertical="top" wrapText="1"/>
    </xf>
    <xf numFmtId="0" fontId="0" fillId="0" borderId="39" xfId="0" applyFill="1" applyBorder="1" applyAlignment="1">
      <alignment horizontal="center" vertical="center" textRotation="90" wrapText="1"/>
    </xf>
    <xf numFmtId="0" fontId="0" fillId="0" borderId="40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4" fillId="0" borderId="18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top" wrapText="1"/>
    </xf>
    <xf numFmtId="0" fontId="0" fillId="2" borderId="40" xfId="0" applyFill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1" xfId="0" applyFill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5" fillId="0" borderId="0" xfId="0" applyFont="1" applyAlignment="1">
      <alignment vertical="top" wrapText="1"/>
    </xf>
    <xf numFmtId="167" fontId="6" fillId="0" borderId="0" xfId="0" applyNumberFormat="1" applyFont="1" applyAlignment="1">
      <alignment horizontal="left"/>
    </xf>
    <xf numFmtId="0" fontId="0" fillId="0" borderId="17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3" fillId="5" borderId="47" xfId="0" applyFont="1" applyFill="1" applyBorder="1" applyAlignment="1">
      <alignment horizontal="center" vertical="top" wrapText="1"/>
    </xf>
    <xf numFmtId="0" fontId="3" fillId="5" borderId="49" xfId="0" applyFont="1" applyFill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72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3" fillId="5" borderId="65" xfId="0" applyFont="1" applyFill="1" applyBorder="1" applyAlignment="1">
      <alignment horizontal="center" vertical="center" wrapText="1"/>
    </xf>
    <xf numFmtId="49" fontId="0" fillId="0" borderId="39" xfId="0" applyNumberFormat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33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0" fillId="0" borderId="34" xfId="0" applyFill="1" applyBorder="1" applyAlignment="1">
      <alignment horizontal="center" vertical="top" wrapText="1"/>
    </xf>
    <xf numFmtId="0" fontId="0" fillId="0" borderId="51" xfId="0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" fillId="5" borderId="70" xfId="0" applyFont="1" applyFill="1" applyBorder="1" applyAlignment="1">
      <alignment horizontal="center" vertical="top" wrapText="1"/>
    </xf>
    <xf numFmtId="0" fontId="3" fillId="5" borderId="7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49" fontId="0" fillId="0" borderId="39" xfId="0" applyNumberFormat="1" applyFill="1" applyBorder="1" applyAlignment="1">
      <alignment horizontal="left" vertical="top" wrapText="1"/>
    </xf>
    <xf numFmtId="0" fontId="4" fillId="0" borderId="16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vertical="top"/>
    </xf>
    <xf numFmtId="0" fontId="0" fillId="0" borderId="46" xfId="0" applyBorder="1" applyAlignment="1">
      <alignment vertical="top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39" xfId="0" applyNumberFormat="1" applyBorder="1" applyAlignment="1">
      <alignment horizontal="right" vertical="top"/>
    </xf>
    <xf numFmtId="0" fontId="0" fillId="0" borderId="29" xfId="0" applyBorder="1" applyAlignment="1">
      <alignment horizontal="right" vertical="top"/>
    </xf>
    <xf numFmtId="0" fontId="0" fillId="0" borderId="40" xfId="0" applyBorder="1" applyAlignment="1">
      <alignment horizontal="right" vertical="top"/>
    </xf>
    <xf numFmtId="0" fontId="7" fillId="0" borderId="16" xfId="0" applyFont="1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3" fillId="0" borderId="41" xfId="0" applyFont="1" applyBorder="1" applyAlignment="1"/>
    <xf numFmtId="0" fontId="0" fillId="0" borderId="42" xfId="0" applyBorder="1" applyAlignment="1"/>
    <xf numFmtId="0" fontId="0" fillId="0" borderId="43" xfId="0" applyBorder="1" applyAlignment="1"/>
    <xf numFmtId="49" fontId="0" fillId="0" borderId="34" xfId="0" applyNumberFormat="1" applyBorder="1" applyAlignment="1">
      <alignment horizontal="right" vertical="top"/>
    </xf>
    <xf numFmtId="0" fontId="0" fillId="0" borderId="44" xfId="0" applyBorder="1" applyAlignment="1">
      <alignment horizontal="right" vertical="top"/>
    </xf>
    <xf numFmtId="0" fontId="0" fillId="0" borderId="35" xfId="0" applyBorder="1" applyAlignment="1">
      <alignment horizontal="right" vertical="top"/>
    </xf>
    <xf numFmtId="49" fontId="0" fillId="0" borderId="23" xfId="0" applyNumberFormat="1" applyBorder="1" applyAlignment="1">
      <alignment horizontal="left" vertical="center"/>
    </xf>
    <xf numFmtId="49" fontId="0" fillId="0" borderId="18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0" fillId="0" borderId="16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45" xfId="0" applyBorder="1" applyAlignment="1">
      <alignment vertical="top"/>
    </xf>
    <xf numFmtId="49" fontId="0" fillId="0" borderId="16" xfId="0" applyNumberForma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0" fontId="3" fillId="0" borderId="6" xfId="0" applyFont="1" applyBorder="1" applyAlignment="1">
      <alignment horizontal="left" vertical="top" wrapText="1"/>
    </xf>
    <xf numFmtId="0" fontId="3" fillId="0" borderId="16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6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49" fontId="0" fillId="0" borderId="6" xfId="0" applyNumberFormat="1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49" fontId="0" fillId="0" borderId="39" xfId="0" applyNumberFormat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7" fillId="0" borderId="9" xfId="0" applyFont="1" applyBorder="1" applyAlignment="1">
      <alignment vertical="top" wrapText="1"/>
    </xf>
    <xf numFmtId="0" fontId="7" fillId="0" borderId="38" xfId="0" applyFont="1" applyBorder="1" applyAlignment="1">
      <alignment vertical="top" wrapText="1"/>
    </xf>
    <xf numFmtId="49" fontId="0" fillId="0" borderId="26" xfId="0" applyNumberFormat="1" applyBorder="1" applyAlignment="1">
      <alignment horizontal="right" vertical="top"/>
    </xf>
    <xf numFmtId="0" fontId="0" fillId="0" borderId="27" xfId="0" applyBorder="1" applyAlignment="1">
      <alignment horizontal="right" vertical="top"/>
    </xf>
    <xf numFmtId="0" fontId="0" fillId="0" borderId="28" xfId="0" applyBorder="1" applyAlignment="1">
      <alignment horizontal="right" vertical="top"/>
    </xf>
    <xf numFmtId="0" fontId="0" fillId="0" borderId="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0" fontId="0" fillId="0" borderId="57" xfId="0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47" xfId="0" applyFont="1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49" fontId="0" fillId="0" borderId="51" xfId="0" applyNumberFormat="1" applyBorder="1" applyAlignment="1">
      <alignment horizontal="right" vertical="top"/>
    </xf>
    <xf numFmtId="0" fontId="0" fillId="0" borderId="28" xfId="0" applyBorder="1" applyAlignment="1"/>
    <xf numFmtId="0" fontId="0" fillId="0" borderId="40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8" borderId="6" xfId="0" applyFont="1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49" fontId="0" fillId="0" borderId="39" xfId="0" applyNumberFormat="1" applyBorder="1" applyAlignment="1">
      <alignment horizontal="center" vertical="top"/>
    </xf>
    <xf numFmtId="49" fontId="0" fillId="0" borderId="29" xfId="0" applyNumberFormat="1" applyBorder="1" applyAlignment="1">
      <alignment horizontal="center" vertical="top"/>
    </xf>
    <xf numFmtId="49" fontId="0" fillId="0" borderId="40" xfId="0" applyNumberFormat="1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8" borderId="47" xfId="0" applyFill="1" applyBorder="1" applyAlignment="1">
      <alignment horizontal="center" vertical="center"/>
    </xf>
    <xf numFmtId="0" fontId="0" fillId="8" borderId="49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4" fillId="8" borderId="6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9" fontId="0" fillId="0" borderId="39" xfId="0" applyNumberFormat="1" applyBorder="1" applyAlignment="1">
      <alignment horizontal="center" vertical="top" wrapText="1"/>
    </xf>
    <xf numFmtId="49" fontId="0" fillId="0" borderId="29" xfId="0" applyNumberFormat="1" applyBorder="1" applyAlignment="1">
      <alignment horizontal="center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3" fillId="0" borderId="48" xfId="0" applyFont="1" applyBorder="1" applyAlignment="1">
      <alignment vertical="top" wrapText="1"/>
    </xf>
    <xf numFmtId="49" fontId="0" fillId="0" borderId="26" xfId="0" applyNumberFormat="1" applyBorder="1" applyAlignment="1">
      <alignment horizontal="right" vertical="top" wrapText="1"/>
    </xf>
    <xf numFmtId="0" fontId="0" fillId="0" borderId="28" xfId="0" applyBorder="1" applyAlignment="1">
      <alignment horizontal="right"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49" fontId="0" fillId="0" borderId="6" xfId="0" applyNumberForma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0" fillId="0" borderId="27" xfId="0" applyBorder="1" applyAlignment="1">
      <alignment horizontal="right" vertical="top" wrapText="1"/>
    </xf>
    <xf numFmtId="49" fontId="4" fillId="0" borderId="39" xfId="0" applyNumberFormat="1" applyFont="1" applyBorder="1" applyAlignment="1">
      <alignment horizontal="center" vertical="top"/>
    </xf>
    <xf numFmtId="49" fontId="4" fillId="0" borderId="40" xfId="0" applyNumberFormat="1" applyFont="1" applyBorder="1" applyAlignment="1">
      <alignment horizontal="center" vertical="top"/>
    </xf>
    <xf numFmtId="49" fontId="4" fillId="0" borderId="39" xfId="0" applyNumberFormat="1" applyFont="1" applyBorder="1" applyAlignment="1">
      <alignment horizontal="left" vertical="top"/>
    </xf>
    <xf numFmtId="49" fontId="4" fillId="0" borderId="40" xfId="0" applyNumberFormat="1" applyFont="1" applyBorder="1" applyAlignment="1">
      <alignment horizontal="left" vertical="top"/>
    </xf>
    <xf numFmtId="0" fontId="4" fillId="0" borderId="49" xfId="0" applyFont="1" applyBorder="1" applyAlignment="1">
      <alignment vertical="top" wrapText="1"/>
    </xf>
    <xf numFmtId="49" fontId="4" fillId="0" borderId="27" xfId="0" applyNumberFormat="1" applyFont="1" applyBorder="1" applyAlignment="1">
      <alignment horizontal="right" vertical="top" wrapText="1"/>
    </xf>
    <xf numFmtId="0" fontId="4" fillId="0" borderId="27" xfId="0" applyFont="1" applyBorder="1" applyAlignment="1">
      <alignment horizontal="right" vertical="top" wrapText="1"/>
    </xf>
    <xf numFmtId="0" fontId="4" fillId="0" borderId="28" xfId="0" applyFont="1" applyBorder="1" applyAlignment="1">
      <alignment horizontal="right"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29" xfId="0" applyNumberFormat="1" applyFont="1" applyBorder="1" applyAlignment="1">
      <alignment horizontal="left" vertical="top"/>
    </xf>
    <xf numFmtId="0" fontId="4" fillId="0" borderId="38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Fill="1" applyBorder="1" applyAlignment="1">
      <alignment vertical="top" wrapText="1"/>
    </xf>
    <xf numFmtId="0" fontId="14" fillId="0" borderId="7" xfId="1" applyFont="1" applyBorder="1" applyAlignment="1" applyProtection="1">
      <alignment horizontal="center" vertical="center" wrapText="1"/>
      <protection locked="0" hidden="1"/>
    </xf>
    <xf numFmtId="0" fontId="14" fillId="0" borderId="6" xfId="1" applyFont="1" applyBorder="1" applyAlignment="1" applyProtection="1">
      <alignment horizontal="center" vertical="center" wrapText="1"/>
      <protection locked="0" hidden="1"/>
    </xf>
    <xf numFmtId="0" fontId="14" fillId="0" borderId="0" xfId="1" applyFont="1" applyAlignment="1" applyProtection="1">
      <alignment horizontal="center" vertical="center"/>
      <protection locked="0" hidden="1"/>
    </xf>
    <xf numFmtId="0" fontId="14" fillId="0" borderId="26" xfId="1" applyFont="1" applyBorder="1" applyAlignment="1" applyProtection="1">
      <alignment horizontal="center" vertical="center" wrapText="1"/>
      <protection locked="0" hidden="1"/>
    </xf>
    <xf numFmtId="0" fontId="14" fillId="0" borderId="27" xfId="1" applyFont="1" applyBorder="1" applyAlignment="1" applyProtection="1">
      <alignment horizontal="center" vertical="center" wrapText="1"/>
      <protection locked="0" hidden="1"/>
    </xf>
    <xf numFmtId="0" fontId="14" fillId="0" borderId="7" xfId="1" applyFont="1" applyBorder="1" applyAlignment="1" applyProtection="1">
      <alignment horizontal="center" vertical="center"/>
      <protection locked="0" hidden="1"/>
    </xf>
    <xf numFmtId="0" fontId="4" fillId="0" borderId="4" xfId="1" applyFont="1" applyBorder="1" applyAlignment="1" applyProtection="1">
      <alignment horizontal="center" vertical="center" wrapText="1"/>
      <protection locked="0" hidden="1"/>
    </xf>
    <xf numFmtId="0" fontId="4" fillId="0" borderId="5" xfId="1" applyFont="1" applyBorder="1" applyAlignment="1" applyProtection="1">
      <alignment horizontal="center" vertical="center" wrapText="1"/>
      <protection locked="0" hidden="1"/>
    </xf>
    <xf numFmtId="49" fontId="4" fillId="0" borderId="34" xfId="0" applyNumberFormat="1" applyFont="1" applyBorder="1" applyAlignment="1">
      <alignment horizontal="right" vertical="top" wrapText="1"/>
    </xf>
    <xf numFmtId="0" fontId="4" fillId="0" borderId="44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5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50" xfId="0" applyFont="1" applyBorder="1" applyAlignment="1">
      <alignment vertical="top" wrapText="1"/>
    </xf>
    <xf numFmtId="0" fontId="4" fillId="0" borderId="46" xfId="0" applyFont="1" applyBorder="1" applyAlignment="1">
      <alignment vertical="top" wrapText="1"/>
    </xf>
    <xf numFmtId="0" fontId="0" fillId="0" borderId="45" xfId="0" applyBorder="1" applyAlignment="1">
      <alignment vertical="top" wrapText="1"/>
    </xf>
    <xf numFmtId="49" fontId="0" fillId="0" borderId="27" xfId="0" applyNumberFormat="1" applyBorder="1" applyAlignment="1">
      <alignment horizontal="right" vertical="top" wrapText="1"/>
    </xf>
    <xf numFmtId="49" fontId="0" fillId="0" borderId="28" xfId="0" applyNumberFormat="1" applyBorder="1" applyAlignment="1">
      <alignment horizontal="right" vertical="top" wrapText="1"/>
    </xf>
    <xf numFmtId="0" fontId="0" fillId="0" borderId="17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49" fontId="0" fillId="0" borderId="34" xfId="0" applyNumberFormat="1" applyBorder="1" applyAlignment="1">
      <alignment horizontal="right" vertical="top" wrapText="1"/>
    </xf>
    <xf numFmtId="0" fontId="0" fillId="0" borderId="44" xfId="0" applyBorder="1" applyAlignment="1">
      <alignment horizontal="right" vertical="top" wrapText="1"/>
    </xf>
    <xf numFmtId="0" fontId="0" fillId="0" borderId="35" xfId="0" applyBorder="1" applyAlignment="1">
      <alignment horizontal="right" vertical="top" wrapText="1"/>
    </xf>
    <xf numFmtId="0" fontId="7" fillId="0" borderId="7" xfId="0" applyFont="1" applyBorder="1" applyAlignment="1">
      <alignment vertical="top" wrapText="1"/>
    </xf>
    <xf numFmtId="49" fontId="0" fillId="0" borderId="24" xfId="0" applyNumberFormat="1" applyBorder="1" applyAlignment="1">
      <alignment horizontal="right" vertical="top" wrapText="1"/>
    </xf>
    <xf numFmtId="0" fontId="0" fillId="0" borderId="33" xfId="0" applyBorder="1" applyAlignment="1">
      <alignment horizontal="right" vertical="top" wrapText="1"/>
    </xf>
    <xf numFmtId="0" fontId="0" fillId="0" borderId="22" xfId="0" applyBorder="1" applyAlignment="1">
      <alignment horizontal="right" vertical="top" wrapText="1"/>
    </xf>
    <xf numFmtId="49" fontId="0" fillId="0" borderId="55" xfId="0" applyNumberFormat="1" applyBorder="1" applyAlignment="1">
      <alignment horizontal="right" vertical="top" wrapText="1"/>
    </xf>
    <xf numFmtId="49" fontId="0" fillId="0" borderId="33" xfId="0" applyNumberFormat="1" applyBorder="1" applyAlignment="1">
      <alignment horizontal="right" vertical="top" wrapText="1"/>
    </xf>
    <xf numFmtId="49" fontId="0" fillId="0" borderId="22" xfId="0" applyNumberFormat="1" applyBorder="1" applyAlignment="1">
      <alignment horizontal="right" vertical="top" wrapText="1"/>
    </xf>
    <xf numFmtId="49" fontId="0" fillId="0" borderId="39" xfId="0" applyNumberFormat="1" applyBorder="1" applyAlignment="1">
      <alignment horizontal="right" vertical="top" wrapText="1"/>
    </xf>
    <xf numFmtId="0" fontId="0" fillId="0" borderId="29" xfId="0" applyBorder="1" applyAlignment="1">
      <alignment horizontal="right" vertical="top" wrapText="1"/>
    </xf>
    <xf numFmtId="0" fontId="0" fillId="0" borderId="30" xfId="0" applyBorder="1" applyAlignment="1">
      <alignment horizontal="righ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cea\Dropbox\Personal\Gradatie%202016\GM%20Nicoara%20Mircea\GM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ții completare"/>
      <sheetName val="Date candidat"/>
      <sheetName val="Date"/>
      <sheetName val="ANEXA 1"/>
      <sheetName val="ANEXA 2"/>
      <sheetName val="Sport-Competiții"/>
      <sheetName val="1"/>
      <sheetName val="2.1a"/>
      <sheetName val="2.1b"/>
      <sheetName val="2.2"/>
      <sheetName val="2.3"/>
      <sheetName val="2.4"/>
      <sheetName val="2.5"/>
      <sheetName val="2.6"/>
      <sheetName val="2.7"/>
      <sheetName val="3.1a"/>
      <sheetName val="3.2a"/>
      <sheetName val="3.2b"/>
      <sheetName val="3.3a"/>
      <sheetName val="3.3b"/>
      <sheetName val="3.4a"/>
      <sheetName val="3.4b"/>
      <sheetName val="3.5a"/>
      <sheetName val="3.5b"/>
      <sheetName val="3.6a"/>
      <sheetName val="3.6b"/>
      <sheetName val="3.7"/>
      <sheetName val="4.1a"/>
      <sheetName val="4.1b"/>
      <sheetName val="4.2a"/>
      <sheetName val="4.2b"/>
      <sheetName val="5.1"/>
      <sheetName val="5.2"/>
      <sheetName val="5.3a"/>
      <sheetName val="5.3b"/>
      <sheetName val="5.3c"/>
      <sheetName val="Arh-tipuri"/>
      <sheetName val="5pARH1A"/>
      <sheetName val="5pARH1B"/>
      <sheetName val="5pARH2A"/>
      <sheetName val="5pARH2B"/>
      <sheetName val="5pARH3A"/>
      <sheetName val="5pARH3B"/>
      <sheetName val="5pARH3C"/>
      <sheetName val="5pARH4AB"/>
      <sheetName val="5pCOM"/>
      <sheetName val="5pEFS"/>
      <sheetName val="5pMAT1"/>
      <sheetName val="5pMAT2"/>
      <sheetName val="5pMAT3"/>
      <sheetName val="5pMAT4"/>
      <sheetName val="Coef"/>
      <sheetName val="Edit.A"/>
      <sheetName val="Edit.B"/>
      <sheetName val="BDI"/>
      <sheetName val="Euro"/>
    </sheetNames>
    <sheetDataSet>
      <sheetData sheetId="0"/>
      <sheetData sheetId="1">
        <row r="7">
          <cell r="B7" t="str">
            <v>Nicoara Mircea</v>
          </cell>
        </row>
        <row r="8">
          <cell r="B8" t="str">
            <v>Conferențiar</v>
          </cell>
        </row>
        <row r="9">
          <cell r="B9" t="str">
            <v>Ingineria Materialelor și Fabricației</v>
          </cell>
        </row>
        <row r="10">
          <cell r="B10">
            <v>0</v>
          </cell>
        </row>
        <row r="11">
          <cell r="B11" t="str">
            <v>Mecanică</v>
          </cell>
        </row>
        <row r="12">
          <cell r="B12">
            <v>0</v>
          </cell>
        </row>
      </sheetData>
      <sheetData sheetId="2">
        <row r="2">
          <cell r="A2" t="str">
            <v>Profesor</v>
          </cell>
          <cell r="C2" t="str">
            <v>Departamentului</v>
          </cell>
          <cell r="F2" t="str">
            <v>Arhitectură și Urbanism</v>
          </cell>
          <cell r="J2" t="str">
            <v>Arhitectură</v>
          </cell>
        </row>
        <row r="3">
          <cell r="A3" t="str">
            <v>Conferențiar</v>
          </cell>
          <cell r="C3" t="str">
            <v>Facultății</v>
          </cell>
          <cell r="F3" t="str">
            <v>Automatică și Calculatoare</v>
          </cell>
          <cell r="J3" t="str">
            <v>Automatică și Informatică Aplicată</v>
          </cell>
        </row>
        <row r="4">
          <cell r="A4" t="str">
            <v>Șef de lucrări</v>
          </cell>
          <cell r="F4" t="str">
            <v>Chimie Industrială și Ingineria Mediului</v>
          </cell>
          <cell r="J4" t="str">
            <v>Bazele Fizice ale Ingineriei</v>
          </cell>
        </row>
        <row r="5">
          <cell r="A5" t="str">
            <v>Asistent</v>
          </cell>
          <cell r="F5" t="str">
            <v>Construcții</v>
          </cell>
          <cell r="J5" t="str">
            <v>Calculatoare</v>
          </cell>
        </row>
        <row r="6">
          <cell r="F6" t="str">
            <v>Electronică și Telecomunicații</v>
          </cell>
          <cell r="J6" t="str">
            <v>Căi de Comunicație Terestre, Fundații și Cadastru</v>
          </cell>
        </row>
        <row r="7">
          <cell r="F7" t="str">
            <v>Electrotehnică și Electroenergetică</v>
          </cell>
          <cell r="J7" t="str">
            <v>Chimie Aplicată și Ingineria Compușilor Anorganici și a Mediului</v>
          </cell>
        </row>
        <row r="8">
          <cell r="F8" t="str">
            <v>Inginerie din Hunedoara</v>
          </cell>
          <cell r="J8" t="str">
            <v>Chimie Aplicată și Ingineria Compușilor Organici și Naturali</v>
          </cell>
        </row>
        <row r="9">
          <cell r="F9" t="str">
            <v>Management în Producție și Transporturi</v>
          </cell>
          <cell r="J9" t="str">
            <v>Comunicare și Limbi Străine</v>
          </cell>
        </row>
        <row r="10">
          <cell r="B10">
            <v>2011</v>
          </cell>
          <cell r="F10" t="str">
            <v>Mecanică</v>
          </cell>
          <cell r="J10" t="str">
            <v>Comunicații</v>
          </cell>
        </row>
        <row r="11">
          <cell r="B11">
            <v>2015</v>
          </cell>
          <cell r="F11" t="str">
            <v>Științe ale Comunicării</v>
          </cell>
          <cell r="J11" t="str">
            <v>Construcții Civile și Instalații</v>
          </cell>
        </row>
        <row r="12">
          <cell r="B12">
            <v>5</v>
          </cell>
          <cell r="J12" t="str">
            <v>Construcții Metalice și Mecanica Construcțiilor</v>
          </cell>
        </row>
        <row r="13">
          <cell r="J13" t="str">
            <v>Educație Fizică și Sport</v>
          </cell>
        </row>
        <row r="14">
          <cell r="J14" t="str">
            <v>Electroenergetică</v>
          </cell>
        </row>
        <row r="15">
          <cell r="J15" t="str">
            <v>Electronică Aplicată</v>
          </cell>
        </row>
        <row r="16">
          <cell r="J16" t="str">
            <v>Hidrotehnică</v>
          </cell>
        </row>
        <row r="17">
          <cell r="J17" t="str">
            <v>Ingineria Materialelor și Fabricației</v>
          </cell>
        </row>
        <row r="18">
          <cell r="J18" t="str">
            <v>Inginerie Electrică</v>
          </cell>
        </row>
        <row r="19">
          <cell r="J19" t="str">
            <v>Inginerie Electrică și Informatică Industrială din Hunedoara</v>
          </cell>
        </row>
        <row r="20">
          <cell r="J20" t="str">
            <v>Inginerie și Management din Hunedoara</v>
          </cell>
        </row>
        <row r="21">
          <cell r="J21" t="str">
            <v>Management</v>
          </cell>
        </row>
        <row r="22">
          <cell r="J22" t="str">
            <v>Mașini Mecanice, Utilaje și Transporturi</v>
          </cell>
        </row>
        <row r="23">
          <cell r="J23" t="str">
            <v>Matematică</v>
          </cell>
        </row>
        <row r="24">
          <cell r="J24" t="str">
            <v>Măsurări și Electronică Optică</v>
          </cell>
        </row>
        <row r="25">
          <cell r="J25" t="str">
            <v>Mecanica și Rezistența Materialelor</v>
          </cell>
        </row>
        <row r="26">
          <cell r="J26" t="str">
            <v>Mecatronică</v>
          </cell>
        </row>
      </sheetData>
      <sheetData sheetId="3"/>
      <sheetData sheetId="4"/>
      <sheetData sheetId="5">
        <row r="2">
          <cell r="A2" t="str">
            <v>Cupa României</v>
          </cell>
          <cell r="G2" t="str">
            <v>Locul 1</v>
          </cell>
        </row>
        <row r="3">
          <cell r="A3" t="str">
            <v>Campionate naționale universitare</v>
          </cell>
          <cell r="G3" t="str">
            <v>Locul 2</v>
          </cell>
        </row>
        <row r="4">
          <cell r="A4" t="str">
            <v>Campionate naționale</v>
          </cell>
          <cell r="G4" t="str">
            <v>Locul 3</v>
          </cell>
        </row>
        <row r="5">
          <cell r="A5" t="str">
            <v>Campionate internaționale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A2" t="str">
            <v>Internațional</v>
          </cell>
          <cell r="C2" t="str">
            <v>PAT/PUG municipii mari</v>
          </cell>
          <cell r="E2" t="str">
            <v>expoziție internațională</v>
          </cell>
          <cell r="H2" t="str">
            <v>expoziție internațională</v>
          </cell>
          <cell r="K2" t="str">
            <v>premiu</v>
          </cell>
          <cell r="M2" t="str">
            <v>premiu</v>
          </cell>
          <cell r="O2" t="str">
            <v>premiu</v>
          </cell>
          <cell r="Q2" t="str">
            <v>cărți</v>
          </cell>
        </row>
        <row r="3">
          <cell r="A3" t="str">
            <v>Național</v>
          </cell>
          <cell r="C3" t="str">
            <v>PUG localități mici</v>
          </cell>
          <cell r="E3" t="str">
            <v>expoziție națională</v>
          </cell>
          <cell r="H3" t="str">
            <v>expoziție națională</v>
          </cell>
          <cell r="K3" t="str">
            <v>nominalizare</v>
          </cell>
          <cell r="M3" t="str">
            <v>nominalizare</v>
          </cell>
          <cell r="O3" t="str">
            <v>nominalizare</v>
          </cell>
          <cell r="Q3" t="str">
            <v>studii</v>
          </cell>
        </row>
        <row r="4">
          <cell r="A4" t="str">
            <v>Regional</v>
          </cell>
          <cell r="C4" t="str">
            <v>PUZ</v>
          </cell>
          <cell r="E4" t="str">
            <v>expoziție locală</v>
          </cell>
          <cell r="M4" t="str">
            <v>selecționare</v>
          </cell>
        </row>
        <row r="5">
          <cell r="A5" t="str">
            <v>Zonal</v>
          </cell>
          <cell r="C5" t="str">
            <v>Studii de fundamentare</v>
          </cell>
        </row>
        <row r="6">
          <cell r="A6" t="str">
            <v>Local</v>
          </cell>
        </row>
      </sheetData>
      <sheetData sheetId="37">
        <row r="9">
          <cell r="I9">
            <v>0</v>
          </cell>
          <cell r="J9">
            <v>0</v>
          </cell>
        </row>
      </sheetData>
      <sheetData sheetId="38">
        <row r="8">
          <cell r="I8">
            <v>0</v>
          </cell>
          <cell r="J8">
            <v>0</v>
          </cell>
        </row>
      </sheetData>
      <sheetData sheetId="39">
        <row r="8">
          <cell r="F8">
            <v>0</v>
          </cell>
          <cell r="G8">
            <v>0</v>
          </cell>
        </row>
      </sheetData>
      <sheetData sheetId="40">
        <row r="8">
          <cell r="F8">
            <v>0</v>
          </cell>
          <cell r="G8">
            <v>0</v>
          </cell>
        </row>
      </sheetData>
      <sheetData sheetId="41">
        <row r="8">
          <cell r="F8">
            <v>0</v>
          </cell>
          <cell r="G8">
            <v>0</v>
          </cell>
        </row>
      </sheetData>
      <sheetData sheetId="42">
        <row r="8">
          <cell r="F8">
            <v>0</v>
          </cell>
          <cell r="G8">
            <v>0</v>
          </cell>
        </row>
      </sheetData>
      <sheetData sheetId="43">
        <row r="8">
          <cell r="F8">
            <v>0</v>
          </cell>
          <cell r="G8">
            <v>0</v>
          </cell>
        </row>
      </sheetData>
      <sheetData sheetId="44">
        <row r="8">
          <cell r="F8">
            <v>0</v>
          </cell>
          <cell r="G8">
            <v>0</v>
          </cell>
        </row>
      </sheetData>
      <sheetData sheetId="45">
        <row r="6">
          <cell r="D6">
            <v>0</v>
          </cell>
        </row>
      </sheetData>
      <sheetData sheetId="46">
        <row r="8">
          <cell r="H8">
            <v>0</v>
          </cell>
        </row>
      </sheetData>
      <sheetData sheetId="47">
        <row r="8">
          <cell r="I8">
            <v>0</v>
          </cell>
          <cell r="J8">
            <v>0</v>
          </cell>
        </row>
      </sheetData>
      <sheetData sheetId="48">
        <row r="11">
          <cell r="Q11">
            <v>0</v>
          </cell>
          <cell r="R11">
            <v>0</v>
          </cell>
        </row>
      </sheetData>
      <sheetData sheetId="49">
        <row r="8">
          <cell r="E8">
            <v>0</v>
          </cell>
          <cell r="F8">
            <v>0</v>
          </cell>
        </row>
      </sheetData>
      <sheetData sheetId="50">
        <row r="8">
          <cell r="H8">
            <v>0</v>
          </cell>
          <cell r="I8">
            <v>0</v>
          </cell>
        </row>
      </sheetData>
      <sheetData sheetId="51">
        <row r="2">
          <cell r="B2">
            <v>120</v>
          </cell>
        </row>
        <row r="3">
          <cell r="B3">
            <v>100</v>
          </cell>
        </row>
        <row r="4">
          <cell r="B4">
            <v>80</v>
          </cell>
        </row>
        <row r="5">
          <cell r="B5">
            <v>80</v>
          </cell>
        </row>
        <row r="6">
          <cell r="B6">
            <v>70</v>
          </cell>
        </row>
        <row r="8">
          <cell r="B8">
            <v>40</v>
          </cell>
        </row>
        <row r="9">
          <cell r="B9">
            <v>30</v>
          </cell>
        </row>
        <row r="10">
          <cell r="B10">
            <v>30</v>
          </cell>
        </row>
        <row r="11">
          <cell r="B11">
            <v>20</v>
          </cell>
        </row>
        <row r="12">
          <cell r="B12">
            <v>20</v>
          </cell>
        </row>
        <row r="13">
          <cell r="B13">
            <v>10</v>
          </cell>
        </row>
        <row r="14">
          <cell r="B14">
            <v>10</v>
          </cell>
        </row>
        <row r="15">
          <cell r="B15">
            <v>0</v>
          </cell>
        </row>
        <row r="16">
          <cell r="B16">
            <v>150</v>
          </cell>
        </row>
        <row r="17">
          <cell r="B17">
            <v>75</v>
          </cell>
        </row>
        <row r="18">
          <cell r="B18">
            <v>4</v>
          </cell>
        </row>
        <row r="19">
          <cell r="B19">
            <v>2</v>
          </cell>
        </row>
        <row r="20">
          <cell r="B20">
            <v>0.5</v>
          </cell>
        </row>
        <row r="22">
          <cell r="B22">
            <v>50</v>
          </cell>
        </row>
        <row r="23">
          <cell r="B23">
            <v>15</v>
          </cell>
        </row>
        <row r="24">
          <cell r="B24">
            <v>0.1</v>
          </cell>
        </row>
        <row r="25">
          <cell r="B25">
            <v>0.05</v>
          </cell>
        </row>
        <row r="26">
          <cell r="B26">
            <v>60</v>
          </cell>
        </row>
        <row r="27">
          <cell r="B27">
            <v>40</v>
          </cell>
        </row>
        <row r="28">
          <cell r="B28">
            <v>30</v>
          </cell>
        </row>
        <row r="29">
          <cell r="B29">
            <v>20</v>
          </cell>
        </row>
        <row r="30">
          <cell r="B30">
            <v>30</v>
          </cell>
        </row>
        <row r="31">
          <cell r="B31">
            <v>20</v>
          </cell>
        </row>
        <row r="32">
          <cell r="B32">
            <v>15</v>
          </cell>
        </row>
        <row r="33">
          <cell r="B33">
            <v>10</v>
          </cell>
        </row>
        <row r="34">
          <cell r="B34">
            <v>30</v>
          </cell>
        </row>
        <row r="35">
          <cell r="B35">
            <v>20</v>
          </cell>
        </row>
        <row r="36">
          <cell r="B36">
            <v>15</v>
          </cell>
        </row>
        <row r="37">
          <cell r="B37">
            <v>10</v>
          </cell>
        </row>
        <row r="38">
          <cell r="B38">
            <v>15</v>
          </cell>
        </row>
        <row r="39">
          <cell r="B39">
            <v>10</v>
          </cell>
        </row>
        <row r="40">
          <cell r="B40">
            <v>7.5</v>
          </cell>
        </row>
        <row r="41">
          <cell r="B41">
            <v>5</v>
          </cell>
        </row>
        <row r="42">
          <cell r="B42">
            <v>30</v>
          </cell>
        </row>
        <row r="43">
          <cell r="B43">
            <v>12</v>
          </cell>
        </row>
        <row r="44">
          <cell r="B44">
            <v>24</v>
          </cell>
        </row>
        <row r="45">
          <cell r="B45">
            <v>16</v>
          </cell>
        </row>
        <row r="46">
          <cell r="B46">
            <v>12</v>
          </cell>
        </row>
        <row r="49">
          <cell r="B49">
            <v>100</v>
          </cell>
        </row>
        <row r="50">
          <cell r="B50">
            <v>40</v>
          </cell>
        </row>
        <row r="51">
          <cell r="B51">
            <v>2</v>
          </cell>
        </row>
        <row r="52">
          <cell r="B52">
            <v>0.8</v>
          </cell>
        </row>
      </sheetData>
      <sheetData sheetId="52">
        <row r="5">
          <cell r="B5" t="str">
            <v>Cambridge University Press</v>
          </cell>
        </row>
        <row r="6">
          <cell r="B6" t="str">
            <v>Columbia University Press</v>
          </cell>
        </row>
        <row r="7">
          <cell r="B7" t="str">
            <v>Harvard University Press</v>
          </cell>
        </row>
        <row r="8">
          <cell r="B8" t="str">
            <v>Cornell University Press</v>
          </cell>
        </row>
        <row r="9">
          <cell r="B9" t="str">
            <v>John's Hopkins University Press</v>
          </cell>
        </row>
        <row r="10">
          <cell r="B10" t="str">
            <v>MIT Press Cambridge, Massachusetts</v>
          </cell>
        </row>
        <row r="11">
          <cell r="B11" t="str">
            <v>Oxford University Press</v>
          </cell>
        </row>
        <row r="12">
          <cell r="B12" t="str">
            <v>Princeton University Press</v>
          </cell>
        </row>
        <row r="13">
          <cell r="B13" t="str">
            <v>Stanford University Press</v>
          </cell>
        </row>
        <row r="14">
          <cell r="B14" t="str">
            <v>University of California Press</v>
          </cell>
        </row>
        <row r="15">
          <cell r="B15" t="str">
            <v>University of Chicago Press</v>
          </cell>
        </row>
        <row r="16">
          <cell r="B16" t="str">
            <v>Yale University Press</v>
          </cell>
        </row>
        <row r="17">
          <cell r="B17" t="str">
            <v>Academic Press London / Elsevier</v>
          </cell>
        </row>
        <row r="18">
          <cell r="B18" t="str">
            <v>American Chemical Society</v>
          </cell>
        </row>
        <row r="19">
          <cell r="B19" t="str">
            <v>Blackwell</v>
          </cell>
        </row>
        <row r="20">
          <cell r="B20" t="str">
            <v>CRC Press / Taylor &amp; Francis</v>
          </cell>
        </row>
        <row r="21">
          <cell r="B21" t="str">
            <v>Elsevier Science</v>
          </cell>
        </row>
        <row r="22">
          <cell r="B22" t="str">
            <v>John Wiley</v>
          </cell>
        </row>
        <row r="23">
          <cell r="B23" t="str">
            <v>Kluwer Academic Publishers / Springer</v>
          </cell>
        </row>
        <row r="24">
          <cell r="B24" t="str">
            <v>McGraw-Hill</v>
          </cell>
        </row>
        <row r="25">
          <cell r="B25" t="str">
            <v>Pergamon Press</v>
          </cell>
        </row>
        <row r="26">
          <cell r="B26" t="str">
            <v>Routledge</v>
          </cell>
        </row>
        <row r="27">
          <cell r="B27" t="str">
            <v>Sage Publications</v>
          </cell>
        </row>
        <row r="28">
          <cell r="B28" t="str">
            <v>Springer</v>
          </cell>
        </row>
        <row r="29">
          <cell r="B29" t="str">
            <v>IEEE Press</v>
          </cell>
        </row>
        <row r="30">
          <cell r="B30" t="str">
            <v>IEEE Computer Society Press</v>
          </cell>
        </row>
      </sheetData>
      <sheetData sheetId="53">
        <row r="5">
          <cell r="B5" t="str">
            <v>Australian National University Press</v>
          </cell>
        </row>
        <row r="6">
          <cell r="B6" t="str">
            <v>Berg, Oxford</v>
          </cell>
        </row>
        <row r="7">
          <cell r="B7" t="str">
            <v>Clarendon Press</v>
          </cell>
        </row>
        <row r="8">
          <cell r="B8" t="str">
            <v>Duke University Press</v>
          </cell>
        </row>
        <row r="9">
          <cell r="B9" t="str">
            <v>Taylor &amp; Francis</v>
          </cell>
        </row>
        <row r="10">
          <cell r="B10" t="str">
            <v>Harwood Academic Publishers</v>
          </cell>
        </row>
        <row r="11">
          <cell r="B11" t="str">
            <v>Heinemann</v>
          </cell>
        </row>
        <row r="12">
          <cell r="B12" t="str">
            <v>Kegan Paul International</v>
          </cell>
        </row>
        <row r="13">
          <cell r="B13" t="str">
            <v>MacMillan/Palgrave Press</v>
          </cell>
        </row>
        <row r="14">
          <cell r="B14" t="str">
            <v>Royal Society of Chemistry</v>
          </cell>
        </row>
        <row r="15">
          <cell r="B15" t="str">
            <v>SETAC Press</v>
          </cell>
        </row>
        <row r="16">
          <cell r="B16" t="str">
            <v>State University of New York Press</v>
          </cell>
        </row>
        <row r="17">
          <cell r="B17" t="str">
            <v>Texas University Press</v>
          </cell>
        </row>
        <row r="18">
          <cell r="B18" t="str">
            <v>United Nations University Press</v>
          </cell>
        </row>
        <row r="19">
          <cell r="B19" t="str">
            <v>University of Michigan Press</v>
          </cell>
        </row>
        <row r="20">
          <cell r="B20" t="str">
            <v>University of Pennsylvania Press</v>
          </cell>
        </row>
        <row r="21">
          <cell r="B21" t="str">
            <v>Aalborg University Press</v>
          </cell>
        </row>
        <row r="22">
          <cell r="B22" t="str">
            <v>Arhus University Press</v>
          </cell>
        </row>
        <row r="23">
          <cell r="B23" t="str">
            <v>Chinese University Press</v>
          </cell>
        </row>
        <row r="24">
          <cell r="B24" t="str">
            <v>Delft University Press</v>
          </cell>
        </row>
        <row r="25">
          <cell r="B25" t="str">
            <v>Dutch University Press</v>
          </cell>
        </row>
        <row r="26">
          <cell r="B26" t="str">
            <v>Edinburgh University Press</v>
          </cell>
        </row>
        <row r="27">
          <cell r="B27" t="str">
            <v>Leiden University Press</v>
          </cell>
        </row>
        <row r="28">
          <cell r="B28" t="str">
            <v>Open University Press</v>
          </cell>
        </row>
        <row r="29">
          <cell r="B29" t="str">
            <v>Prentice Hall</v>
          </cell>
        </row>
        <row r="30">
          <cell r="B30" t="str">
            <v>Presses de l'Université de Lyon</v>
          </cell>
        </row>
        <row r="31">
          <cell r="B31" t="str">
            <v>Presses Universitaires de Namur</v>
          </cell>
        </row>
        <row r="32">
          <cell r="B32" t="str">
            <v>Presses Universitaires de Nancy</v>
          </cell>
        </row>
        <row r="33">
          <cell r="B33" t="str">
            <v>Presses Polytechniques et Universitaires Romandes / EPFL Press</v>
          </cell>
        </row>
        <row r="34">
          <cell r="B34" t="str">
            <v>Publica/Universidade Autonoma de Lisboa</v>
          </cell>
        </row>
        <row r="35">
          <cell r="B35" t="str">
            <v>Sussex University Press</v>
          </cell>
        </row>
        <row r="36">
          <cell r="B36" t="str">
            <v>Universitat Wien Press</v>
          </cell>
        </row>
        <row r="37">
          <cell r="B37" t="str">
            <v>World Scientific</v>
          </cell>
        </row>
        <row r="38">
          <cell r="B38" t="str">
            <v>European Mathematical Society Publishing House</v>
          </cell>
        </row>
        <row r="39">
          <cell r="B39" t="str">
            <v>American Mathematical Society</v>
          </cell>
        </row>
        <row r="40">
          <cell r="B40" t="str">
            <v>Nova Science Publishers</v>
          </cell>
        </row>
      </sheetData>
      <sheetData sheetId="54">
        <row r="2">
          <cell r="B2" t="str">
            <v>Zenodo</v>
          </cell>
        </row>
        <row r="3">
          <cell r="B3" t="str">
            <v>ERIC</v>
          </cell>
        </row>
        <row r="4">
          <cell r="B4" t="str">
            <v>SCOPUS</v>
          </cell>
        </row>
        <row r="5">
          <cell r="B5" t="str">
            <v>IEEE Explore</v>
          </cell>
        </row>
        <row r="6">
          <cell r="B6" t="str">
            <v>ACM</v>
          </cell>
        </row>
        <row r="7">
          <cell r="B7" t="str">
            <v>EdITLib</v>
          </cell>
        </row>
        <row r="8">
          <cell r="B8" t="str">
            <v>Springer Link</v>
          </cell>
        </row>
        <row r="9">
          <cell r="B9" t="str">
            <v>DBLP</v>
          </cell>
        </row>
        <row r="10">
          <cell r="B10" t="str">
            <v>CiteSeerX</v>
          </cell>
        </row>
        <row r="11">
          <cell r="B11" t="str">
            <v>Zentrallblatt</v>
          </cell>
        </row>
        <row r="12">
          <cell r="B12" t="str">
            <v>MathSciNet</v>
          </cell>
        </row>
        <row r="13">
          <cell r="B13" t="str">
            <v>CEEOL</v>
          </cell>
        </row>
        <row r="14">
          <cell r="B14" t="str">
            <v>DOAJ</v>
          </cell>
        </row>
        <row r="15">
          <cell r="B15" t="str">
            <v>Ulrichsweb</v>
          </cell>
        </row>
        <row r="16">
          <cell r="B16" t="str">
            <v>Elsevier/Science Direct</v>
          </cell>
        </row>
        <row r="17">
          <cell r="B17" t="str">
            <v>EBSCO</v>
          </cell>
        </row>
        <row r="18">
          <cell r="B18" t="str">
            <v>ProQUEST</v>
          </cell>
        </row>
        <row r="19">
          <cell r="B19" t="str">
            <v>Wiley</v>
          </cell>
        </row>
        <row r="20">
          <cell r="B20" t="str">
            <v>CABI</v>
          </cell>
        </row>
        <row r="21">
          <cell r="B21" t="str">
            <v>Emerald</v>
          </cell>
        </row>
        <row r="22">
          <cell r="B22" t="str">
            <v>Compendex/Engineering Village</v>
          </cell>
        </row>
        <row r="23">
          <cell r="B23" t="str">
            <v>INSPEC / IET</v>
          </cell>
        </row>
        <row r="24">
          <cell r="B24" t="str">
            <v>Google Scholar</v>
          </cell>
        </row>
        <row r="25">
          <cell r="B25" t="str">
            <v>Index Copernicus</v>
          </cell>
        </row>
        <row r="26">
          <cell r="B26" t="str">
            <v>Chemical Abstracts / CAS</v>
          </cell>
        </row>
        <row r="27">
          <cell r="B27" t="str">
            <v>Current Contents</v>
          </cell>
        </row>
        <row r="28">
          <cell r="B28" t="str">
            <v>GeoBase</v>
          </cell>
        </row>
        <row r="29">
          <cell r="B29" t="str">
            <v>GEOREF</v>
          </cell>
        </row>
        <row r="30">
          <cell r="B30" t="str">
            <v>CRCnetBASE</v>
          </cell>
        </row>
        <row r="31">
          <cell r="B31" t="str">
            <v>Genamics Journal Seek</v>
          </cell>
        </row>
        <row r="32">
          <cell r="B32" t="str">
            <v>Library of Congress Online Catalog</v>
          </cell>
        </row>
        <row r="33">
          <cell r="B33" t="str">
            <v>Referativnai Jurnal</v>
          </cell>
        </row>
        <row r="34">
          <cell r="B34" t="str">
            <v>PubMed</v>
          </cell>
        </row>
        <row r="35">
          <cell r="B35" t="str">
            <v>J-Gate</v>
          </cell>
        </row>
        <row r="36">
          <cell r="B36" t="str">
            <v>CrossRef</v>
          </cell>
        </row>
        <row r="37">
          <cell r="B37" t="str">
            <v>IFAC-PapersOnLine</v>
          </cell>
        </row>
        <row r="38">
          <cell r="B38" t="str">
            <v>B+</v>
          </cell>
        </row>
        <row r="39">
          <cell r="B39" t="str">
            <v>UPT</v>
          </cell>
        </row>
      </sheetData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zoomScale="80" zoomScaleNormal="80" workbookViewId="0">
      <selection activeCell="E65" sqref="E65"/>
    </sheetView>
  </sheetViews>
  <sheetFormatPr defaultRowHeight="13.2" x14ac:dyDescent="0.25"/>
  <cols>
    <col min="1" max="1" width="4" customWidth="1"/>
    <col min="2" max="2" width="11.6640625" customWidth="1"/>
    <col min="3" max="3" width="3.88671875" style="4" customWidth="1"/>
    <col min="4" max="4" width="26.88671875" customWidth="1"/>
    <col min="5" max="5" width="5.5546875" customWidth="1"/>
    <col min="6" max="6" width="22.33203125" customWidth="1"/>
    <col min="7" max="7" width="6.88671875" customWidth="1"/>
    <col min="8" max="8" width="18.33203125" customWidth="1"/>
    <col min="9" max="9" width="9.5546875" hidden="1" customWidth="1"/>
    <col min="10" max="10" width="0" hidden="1" customWidth="1"/>
    <col min="11" max="11" width="27" customWidth="1"/>
    <col min="12" max="12" width="10.6640625" customWidth="1"/>
    <col min="13" max="13" width="18.33203125" style="30" customWidth="1"/>
    <col min="14" max="14" width="5.5546875" customWidth="1"/>
    <col min="15" max="15" width="22.5546875" customWidth="1"/>
    <col min="16" max="16" width="14" customWidth="1"/>
  </cols>
  <sheetData>
    <row r="1" spans="1:17" ht="17.399999999999999" x14ac:dyDescent="0.3">
      <c r="A1" s="383" t="s">
        <v>583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186"/>
    </row>
    <row r="2" spans="1:17" ht="17.399999999999999" x14ac:dyDescent="0.3">
      <c r="A2" s="383" t="s">
        <v>584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186"/>
    </row>
    <row r="3" spans="1:17" ht="18" customHeight="1" x14ac:dyDescent="0.25">
      <c r="A3" s="390" t="s">
        <v>585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186"/>
    </row>
    <row r="4" spans="1:17" ht="18" customHeight="1" x14ac:dyDescent="0.25">
      <c r="A4" s="283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186"/>
    </row>
    <row r="5" spans="1:17" ht="17.399999999999999" x14ac:dyDescent="0.3">
      <c r="A5" s="208" t="s">
        <v>574</v>
      </c>
      <c r="B5" s="209"/>
      <c r="C5" s="209"/>
      <c r="D5" s="209"/>
      <c r="E5" s="209"/>
      <c r="F5" s="187"/>
      <c r="G5" s="187"/>
      <c r="H5" s="187"/>
      <c r="I5" s="187"/>
      <c r="J5" s="187"/>
      <c r="K5" s="187"/>
      <c r="L5" s="187"/>
      <c r="M5" s="187"/>
      <c r="N5" s="186"/>
    </row>
    <row r="6" spans="1:17" ht="17.399999999999999" x14ac:dyDescent="0.3">
      <c r="A6" s="210" t="s">
        <v>575</v>
      </c>
      <c r="B6" s="209"/>
      <c r="C6" s="209"/>
      <c r="D6" s="209"/>
      <c r="E6" s="209"/>
      <c r="F6" s="187"/>
      <c r="G6" s="187"/>
      <c r="H6" s="187"/>
      <c r="I6" s="187"/>
      <c r="J6" s="187"/>
      <c r="K6" s="187"/>
      <c r="L6" s="187"/>
      <c r="M6" s="187"/>
      <c r="N6" s="186"/>
    </row>
    <row r="7" spans="1:17" ht="17.399999999999999" x14ac:dyDescent="0.3">
      <c r="A7" s="210" t="s">
        <v>576</v>
      </c>
      <c r="B7" s="209"/>
      <c r="C7" s="209"/>
      <c r="D7" s="209"/>
      <c r="E7" s="209"/>
      <c r="F7" s="187"/>
      <c r="G7" s="187"/>
      <c r="H7" s="187"/>
      <c r="I7" s="187"/>
      <c r="J7" s="187"/>
      <c r="K7" s="187"/>
      <c r="L7" s="187"/>
      <c r="M7" s="187"/>
      <c r="N7" s="186"/>
    </row>
    <row r="8" spans="1:17" ht="17.399999999999999" x14ac:dyDescent="0.3">
      <c r="A8" s="208" t="s">
        <v>595</v>
      </c>
      <c r="B8" s="209"/>
      <c r="C8" s="209"/>
      <c r="D8" s="209"/>
      <c r="E8" s="209"/>
      <c r="F8" s="187"/>
      <c r="G8" s="187"/>
      <c r="H8" s="187"/>
      <c r="I8" s="187"/>
      <c r="J8" s="187"/>
      <c r="K8" s="187"/>
      <c r="L8" s="187"/>
      <c r="M8" s="187"/>
      <c r="N8" s="186"/>
    </row>
    <row r="9" spans="1:17" ht="17.399999999999999" x14ac:dyDescent="0.3">
      <c r="A9" s="208"/>
      <c r="B9" s="209"/>
      <c r="C9" s="209"/>
      <c r="D9" s="209"/>
      <c r="E9" s="209"/>
      <c r="F9" s="230"/>
      <c r="G9" s="230"/>
      <c r="H9" s="230"/>
      <c r="I9" s="230"/>
      <c r="J9" s="230"/>
      <c r="K9" s="230"/>
      <c r="L9" s="230"/>
      <c r="M9" s="230"/>
      <c r="N9" s="186"/>
    </row>
    <row r="10" spans="1:17" ht="13.8" thickBot="1" x14ac:dyDescent="0.3"/>
    <row r="11" spans="1:17" s="1" customFormat="1" ht="12.75" customHeight="1" x14ac:dyDescent="0.25">
      <c r="A11" s="311" t="s">
        <v>0</v>
      </c>
      <c r="B11" s="313" t="s">
        <v>1</v>
      </c>
      <c r="C11" s="313" t="s">
        <v>3</v>
      </c>
      <c r="D11" s="313"/>
      <c r="E11" s="315" t="s">
        <v>5</v>
      </c>
      <c r="F11" s="315"/>
      <c r="G11" s="384" t="s">
        <v>6</v>
      </c>
      <c r="H11" s="385"/>
      <c r="I11" s="385"/>
      <c r="J11" s="386"/>
      <c r="K11" s="303" t="s">
        <v>7</v>
      </c>
      <c r="L11" s="188" t="s">
        <v>122</v>
      </c>
      <c r="M11" s="393" t="s">
        <v>563</v>
      </c>
      <c r="O11" s="173"/>
    </row>
    <row r="12" spans="1:17" ht="13.8" thickBot="1" x14ac:dyDescent="0.3">
      <c r="A12" s="312"/>
      <c r="B12" s="314"/>
      <c r="C12" s="314"/>
      <c r="D12" s="314"/>
      <c r="E12" s="316"/>
      <c r="F12" s="316"/>
      <c r="G12" s="387"/>
      <c r="H12" s="388"/>
      <c r="I12" s="388"/>
      <c r="J12" s="389"/>
      <c r="K12" s="304"/>
      <c r="L12" s="189" t="s">
        <v>123</v>
      </c>
      <c r="M12" s="394"/>
    </row>
    <row r="13" spans="1:17" x14ac:dyDescent="0.25">
      <c r="A13" s="305">
        <v>1</v>
      </c>
      <c r="B13" s="308" t="s">
        <v>2</v>
      </c>
      <c r="C13" s="317" t="s">
        <v>88</v>
      </c>
      <c r="D13" s="319" t="s">
        <v>4</v>
      </c>
      <c r="E13" s="319" t="s">
        <v>101</v>
      </c>
      <c r="F13" s="319" t="s">
        <v>564</v>
      </c>
      <c r="G13" s="223" t="s">
        <v>13</v>
      </c>
      <c r="H13" s="223" t="s">
        <v>14</v>
      </c>
      <c r="I13" s="7"/>
      <c r="J13" s="7"/>
      <c r="K13" s="241" t="s">
        <v>129</v>
      </c>
      <c r="L13" s="199" t="s">
        <v>303</v>
      </c>
      <c r="M13" s="231">
        <v>4</v>
      </c>
      <c r="N13" s="2"/>
      <c r="O13" s="1"/>
      <c r="P13" s="2"/>
      <c r="Q13" s="2"/>
    </row>
    <row r="14" spans="1:17" ht="15.75" customHeight="1" x14ac:dyDescent="0.25">
      <c r="A14" s="306"/>
      <c r="B14" s="309"/>
      <c r="C14" s="318"/>
      <c r="D14" s="320"/>
      <c r="E14" s="320"/>
      <c r="F14" s="320"/>
      <c r="G14" s="224" t="s">
        <v>15</v>
      </c>
      <c r="H14" s="224" t="s">
        <v>16</v>
      </c>
      <c r="I14" s="225" t="s">
        <v>8</v>
      </c>
      <c r="J14" s="225" t="s">
        <v>9</v>
      </c>
      <c r="K14" s="239" t="s">
        <v>130</v>
      </c>
      <c r="L14" s="200">
        <f>A1.1!P20</f>
        <v>11.366666666666667</v>
      </c>
      <c r="M14" s="232" t="s">
        <v>565</v>
      </c>
      <c r="N14" s="2"/>
      <c r="P14" s="2"/>
      <c r="Q14" s="2"/>
    </row>
    <row r="15" spans="1:17" x14ac:dyDescent="0.25">
      <c r="A15" s="306"/>
      <c r="B15" s="309"/>
      <c r="C15" s="318"/>
      <c r="D15" s="320"/>
      <c r="E15" s="320" t="s">
        <v>11</v>
      </c>
      <c r="F15" s="320" t="s">
        <v>12</v>
      </c>
      <c r="G15" s="224" t="s">
        <v>17</v>
      </c>
      <c r="H15" s="224" t="s">
        <v>14</v>
      </c>
      <c r="I15" s="8"/>
      <c r="J15" s="8"/>
      <c r="K15" s="239" t="s">
        <v>131</v>
      </c>
      <c r="L15" s="200">
        <f>A1.1!P26</f>
        <v>46.8</v>
      </c>
      <c r="M15" s="184">
        <v>3</v>
      </c>
      <c r="N15" s="2"/>
      <c r="P15" s="2"/>
      <c r="Q15" s="2"/>
    </row>
    <row r="16" spans="1:17" x14ac:dyDescent="0.25">
      <c r="A16" s="306"/>
      <c r="B16" s="309"/>
      <c r="C16" s="318"/>
      <c r="D16" s="320"/>
      <c r="E16" s="320"/>
      <c r="F16" s="320"/>
      <c r="G16" s="224" t="s">
        <v>18</v>
      </c>
      <c r="H16" s="224" t="s">
        <v>16</v>
      </c>
      <c r="I16" s="8"/>
      <c r="J16" s="8"/>
      <c r="K16" s="239" t="s">
        <v>132</v>
      </c>
      <c r="L16" s="201"/>
      <c r="M16" s="184">
        <v>5</v>
      </c>
      <c r="N16" s="2"/>
      <c r="O16" s="1"/>
      <c r="P16" s="2"/>
      <c r="Q16" s="2"/>
    </row>
    <row r="17" spans="1:19" ht="29.25" customHeight="1" x14ac:dyDescent="0.25">
      <c r="A17" s="306"/>
      <c r="B17" s="309"/>
      <c r="C17" s="318" t="s">
        <v>89</v>
      </c>
      <c r="D17" s="320" t="s">
        <v>19</v>
      </c>
      <c r="E17" s="224" t="s">
        <v>20</v>
      </c>
      <c r="F17" s="224" t="s">
        <v>331</v>
      </c>
      <c r="G17" s="326"/>
      <c r="H17" s="327"/>
      <c r="I17" s="8"/>
      <c r="J17" s="8"/>
      <c r="K17" s="239" t="s">
        <v>335</v>
      </c>
      <c r="L17" s="200">
        <f>A1.2!P11</f>
        <v>9.5</v>
      </c>
      <c r="M17" s="184">
        <v>2</v>
      </c>
      <c r="N17" s="2"/>
      <c r="O17" s="1"/>
      <c r="P17" s="2"/>
      <c r="Q17" s="2"/>
    </row>
    <row r="18" spans="1:19" ht="27" customHeight="1" x14ac:dyDescent="0.25">
      <c r="A18" s="306"/>
      <c r="B18" s="309"/>
      <c r="C18" s="318"/>
      <c r="D18" s="320"/>
      <c r="E18" s="224" t="s">
        <v>21</v>
      </c>
      <c r="F18" s="224" t="s">
        <v>283</v>
      </c>
      <c r="G18" s="326"/>
      <c r="H18" s="327"/>
      <c r="I18" s="8"/>
      <c r="J18" s="8"/>
      <c r="K18" s="239" t="s">
        <v>336</v>
      </c>
      <c r="L18" s="200">
        <f>A1.2!P17</f>
        <v>8.1933333333333334</v>
      </c>
      <c r="M18" s="184">
        <v>3</v>
      </c>
      <c r="N18" s="2"/>
      <c r="O18" s="1"/>
      <c r="P18" s="2"/>
      <c r="Q18" s="2"/>
    </row>
    <row r="19" spans="1:19" ht="70.5" customHeight="1" thickBot="1" x14ac:dyDescent="0.3">
      <c r="A19" s="307"/>
      <c r="B19" s="310"/>
      <c r="C19" s="229" t="s">
        <v>90</v>
      </c>
      <c r="D19" s="228" t="s">
        <v>22</v>
      </c>
      <c r="E19" s="355" t="s">
        <v>27</v>
      </c>
      <c r="F19" s="356"/>
      <c r="G19" s="353"/>
      <c r="H19" s="354"/>
      <c r="I19" s="9"/>
      <c r="J19" s="9"/>
      <c r="K19" s="240" t="s">
        <v>154</v>
      </c>
      <c r="L19" s="202">
        <f>A1.3!L19</f>
        <v>85</v>
      </c>
      <c r="M19" s="269">
        <f>SUM(L13:L19)</f>
        <v>160.85999999999999</v>
      </c>
    </row>
    <row r="20" spans="1:19" s="11" customFormat="1" ht="18.75" customHeight="1" thickBot="1" x14ac:dyDescent="0.3">
      <c r="A20" s="399" t="s">
        <v>566</v>
      </c>
      <c r="B20" s="400"/>
      <c r="C20" s="400"/>
      <c r="D20" s="401"/>
      <c r="E20" s="395" t="s">
        <v>570</v>
      </c>
      <c r="F20" s="396"/>
      <c r="G20" s="264"/>
      <c r="H20" s="265"/>
      <c r="I20" s="266"/>
      <c r="J20" s="266"/>
      <c r="K20" s="222" t="s">
        <v>577</v>
      </c>
      <c r="L20" s="267">
        <f>SUM(L14:L19)</f>
        <v>160.85999999999999</v>
      </c>
      <c r="M20" s="268" t="s">
        <v>567</v>
      </c>
    </row>
    <row r="21" spans="1:19" ht="30" customHeight="1" x14ac:dyDescent="0.25">
      <c r="A21" s="294">
        <v>2</v>
      </c>
      <c r="B21" s="321" t="s">
        <v>23</v>
      </c>
      <c r="C21" s="317" t="s">
        <v>91</v>
      </c>
      <c r="D21" s="330" t="s">
        <v>24</v>
      </c>
      <c r="E21" s="335" t="s">
        <v>285</v>
      </c>
      <c r="F21" s="336"/>
      <c r="G21" s="345"/>
      <c r="H21" s="346"/>
      <c r="I21" s="344" t="s">
        <v>25</v>
      </c>
      <c r="J21" s="344" t="s">
        <v>26</v>
      </c>
      <c r="K21" s="237" t="s">
        <v>133</v>
      </c>
      <c r="L21" s="263">
        <f>A2.1!P18</f>
        <v>141.76466666666667</v>
      </c>
      <c r="M21" s="397" t="s">
        <v>568</v>
      </c>
      <c r="O21" s="6"/>
      <c r="P21" s="1"/>
      <c r="Q21" s="2"/>
      <c r="R21" s="1"/>
      <c r="S21" s="2"/>
    </row>
    <row r="22" spans="1:19" ht="43.95" customHeight="1" x14ac:dyDescent="0.25">
      <c r="A22" s="295"/>
      <c r="B22" s="309"/>
      <c r="C22" s="318"/>
      <c r="D22" s="320"/>
      <c r="E22" s="337"/>
      <c r="F22" s="338"/>
      <c r="G22" s="333"/>
      <c r="H22" s="334"/>
      <c r="I22" s="343"/>
      <c r="J22" s="343"/>
      <c r="K22" s="236" t="s">
        <v>124</v>
      </c>
      <c r="L22" s="200">
        <f>A2.1!O35</f>
        <v>61.023809523809518</v>
      </c>
      <c r="M22" s="398"/>
    </row>
    <row r="23" spans="1:19" ht="27.75" customHeight="1" x14ac:dyDescent="0.25">
      <c r="A23" s="295"/>
      <c r="B23" s="309"/>
      <c r="C23" s="318" t="s">
        <v>92</v>
      </c>
      <c r="D23" s="320" t="s">
        <v>28</v>
      </c>
      <c r="E23" s="339" t="s">
        <v>284</v>
      </c>
      <c r="F23" s="340"/>
      <c r="G23" s="331"/>
      <c r="H23" s="332"/>
      <c r="I23" s="343" t="s">
        <v>29</v>
      </c>
      <c r="J23" s="343" t="s">
        <v>30</v>
      </c>
      <c r="K23" s="3" t="s">
        <v>222</v>
      </c>
      <c r="L23" s="200">
        <f>A2.2!Q12</f>
        <v>14</v>
      </c>
      <c r="M23" s="185">
        <v>3</v>
      </c>
    </row>
    <row r="24" spans="1:19" ht="30" customHeight="1" x14ac:dyDescent="0.25">
      <c r="A24" s="295"/>
      <c r="B24" s="309"/>
      <c r="C24" s="318"/>
      <c r="D24" s="320"/>
      <c r="E24" s="341"/>
      <c r="F24" s="342"/>
      <c r="G24" s="333"/>
      <c r="H24" s="334"/>
      <c r="I24" s="343"/>
      <c r="J24" s="343"/>
      <c r="K24" s="3" t="s">
        <v>125</v>
      </c>
      <c r="L24" s="200">
        <f>A2.2!Q31</f>
        <v>36.166666666666671</v>
      </c>
      <c r="M24" s="185">
        <v>15</v>
      </c>
    </row>
    <row r="25" spans="1:19" ht="28.5" customHeight="1" x14ac:dyDescent="0.25">
      <c r="A25" s="295"/>
      <c r="B25" s="309"/>
      <c r="C25" s="328" t="s">
        <v>93</v>
      </c>
      <c r="D25" s="358" t="s">
        <v>31</v>
      </c>
      <c r="E25" s="331"/>
      <c r="F25" s="332"/>
      <c r="G25" s="226" t="s">
        <v>32</v>
      </c>
      <c r="H25" s="226" t="s">
        <v>126</v>
      </c>
      <c r="I25" s="8"/>
      <c r="J25" s="8"/>
      <c r="K25" s="15" t="s">
        <v>127</v>
      </c>
      <c r="L25" s="200">
        <f>'A 2.3'!M12</f>
        <v>11.666666666666666</v>
      </c>
      <c r="M25" s="185">
        <v>1</v>
      </c>
    </row>
    <row r="26" spans="1:19" ht="17.25" customHeight="1" x14ac:dyDescent="0.25">
      <c r="A26" s="296"/>
      <c r="B26" s="322"/>
      <c r="C26" s="328"/>
      <c r="D26" s="358"/>
      <c r="E26" s="333"/>
      <c r="F26" s="334"/>
      <c r="G26" s="226" t="s">
        <v>33</v>
      </c>
      <c r="H26" s="226" t="s">
        <v>16</v>
      </c>
      <c r="I26" s="8"/>
      <c r="J26" s="8"/>
      <c r="K26" s="15" t="s">
        <v>128</v>
      </c>
      <c r="L26" s="200" t="s">
        <v>303</v>
      </c>
      <c r="M26" s="185" t="s">
        <v>303</v>
      </c>
    </row>
    <row r="27" spans="1:19" ht="18" customHeight="1" x14ac:dyDescent="0.25">
      <c r="A27" s="297">
        <v>2</v>
      </c>
      <c r="B27" s="323" t="s">
        <v>23</v>
      </c>
      <c r="C27" s="328" t="s">
        <v>94</v>
      </c>
      <c r="D27" s="358" t="s">
        <v>34</v>
      </c>
      <c r="E27" s="358" t="s">
        <v>35</v>
      </c>
      <c r="F27" s="402" t="s">
        <v>286</v>
      </c>
      <c r="G27" s="226" t="s">
        <v>39</v>
      </c>
      <c r="H27" s="226" t="s">
        <v>14</v>
      </c>
      <c r="I27" s="343" t="s">
        <v>37</v>
      </c>
      <c r="J27" s="343" t="s">
        <v>38</v>
      </c>
      <c r="K27" s="15" t="s">
        <v>134</v>
      </c>
      <c r="L27" s="200">
        <f>'A 2.4'!M16</f>
        <v>80</v>
      </c>
      <c r="M27" s="185">
        <v>1</v>
      </c>
    </row>
    <row r="28" spans="1:19" ht="40.5" customHeight="1" x14ac:dyDescent="0.25">
      <c r="A28" s="297"/>
      <c r="B28" s="324"/>
      <c r="C28" s="328"/>
      <c r="D28" s="358"/>
      <c r="E28" s="358"/>
      <c r="F28" s="358"/>
      <c r="G28" s="226" t="s">
        <v>40</v>
      </c>
      <c r="H28" s="226" t="s">
        <v>16</v>
      </c>
      <c r="I28" s="343"/>
      <c r="J28" s="343"/>
      <c r="K28" s="15" t="s">
        <v>135</v>
      </c>
      <c r="L28" s="200">
        <f>'A 2.4'!M21</f>
        <v>80</v>
      </c>
      <c r="M28" s="185">
        <v>2</v>
      </c>
    </row>
    <row r="29" spans="1:19" ht="16.5" customHeight="1" x14ac:dyDescent="0.25">
      <c r="A29" s="297"/>
      <c r="B29" s="324"/>
      <c r="C29" s="328"/>
      <c r="D29" s="358"/>
      <c r="E29" s="358" t="s">
        <v>41</v>
      </c>
      <c r="F29" s="358" t="s">
        <v>42</v>
      </c>
      <c r="G29" s="226" t="s">
        <v>43</v>
      </c>
      <c r="H29" s="226" t="s">
        <v>14</v>
      </c>
      <c r="I29" s="8"/>
      <c r="J29" s="8"/>
      <c r="K29" s="15" t="s">
        <v>136</v>
      </c>
      <c r="L29" s="200">
        <f>'A 2.4'!M28</f>
        <v>36</v>
      </c>
      <c r="M29" s="185">
        <v>4</v>
      </c>
    </row>
    <row r="30" spans="1:19" ht="15" customHeight="1" thickBot="1" x14ac:dyDescent="0.3">
      <c r="A30" s="298"/>
      <c r="B30" s="325"/>
      <c r="C30" s="404"/>
      <c r="D30" s="403"/>
      <c r="E30" s="403"/>
      <c r="F30" s="403"/>
      <c r="G30" s="270" t="s">
        <v>44</v>
      </c>
      <c r="H30" s="270" t="s">
        <v>16</v>
      </c>
      <c r="I30" s="271"/>
      <c r="J30" s="271"/>
      <c r="K30" s="272" t="s">
        <v>137</v>
      </c>
      <c r="L30" s="273">
        <f>'A 2.4'!M37</f>
        <v>38</v>
      </c>
      <c r="M30" s="274">
        <v>6</v>
      </c>
    </row>
    <row r="31" spans="1:19" s="11" customFormat="1" ht="15" customHeight="1" thickBot="1" x14ac:dyDescent="0.3">
      <c r="A31" s="364" t="s">
        <v>573</v>
      </c>
      <c r="B31" s="365"/>
      <c r="C31" s="366"/>
      <c r="D31" s="367"/>
      <c r="E31" s="391" t="s">
        <v>571</v>
      </c>
      <c r="F31" s="392"/>
      <c r="G31" s="275"/>
      <c r="H31" s="276"/>
      <c r="I31" s="277"/>
      <c r="J31" s="277"/>
      <c r="K31" s="278" t="s">
        <v>577</v>
      </c>
      <c r="L31" s="279">
        <f>SUM(L21:L30)</f>
        <v>498.62180952380953</v>
      </c>
      <c r="M31" s="280" t="s">
        <v>569</v>
      </c>
    </row>
    <row r="32" spans="1:19" ht="53.25" customHeight="1" x14ac:dyDescent="0.25">
      <c r="A32" s="381">
        <v>3</v>
      </c>
      <c r="B32" s="299" t="s">
        <v>45</v>
      </c>
      <c r="C32" s="357" t="s">
        <v>95</v>
      </c>
      <c r="D32" s="359" t="s">
        <v>47</v>
      </c>
      <c r="E32" s="227" t="s">
        <v>46</v>
      </c>
      <c r="F32" s="227" t="s">
        <v>48</v>
      </c>
      <c r="G32" s="347"/>
      <c r="H32" s="348"/>
      <c r="I32" s="10"/>
      <c r="J32" s="10"/>
      <c r="K32" s="241" t="s">
        <v>149</v>
      </c>
      <c r="L32" s="203">
        <f>A3.1!K17</f>
        <v>15.714285714285715</v>
      </c>
      <c r="M32" s="281">
        <v>4</v>
      </c>
    </row>
    <row r="33" spans="1:13" ht="15.75" customHeight="1" x14ac:dyDescent="0.25">
      <c r="A33" s="302"/>
      <c r="B33" s="300"/>
      <c r="C33" s="328"/>
      <c r="D33" s="358"/>
      <c r="E33" s="226" t="s">
        <v>49</v>
      </c>
      <c r="F33" s="226" t="s">
        <v>50</v>
      </c>
      <c r="G33" s="349"/>
      <c r="H33" s="350"/>
      <c r="I33" s="8"/>
      <c r="J33" s="8"/>
      <c r="K33" s="15" t="s">
        <v>150</v>
      </c>
      <c r="L33" s="200">
        <f>A3.1!J35</f>
        <v>5.6785714285714288</v>
      </c>
      <c r="M33" s="185">
        <v>7</v>
      </c>
    </row>
    <row r="34" spans="1:13" ht="16.5" customHeight="1" x14ac:dyDescent="0.25">
      <c r="A34" s="302"/>
      <c r="B34" s="300"/>
      <c r="C34" s="328" t="s">
        <v>96</v>
      </c>
      <c r="D34" s="358" t="s">
        <v>360</v>
      </c>
      <c r="E34" s="375"/>
      <c r="F34" s="376"/>
      <c r="G34" s="226" t="s">
        <v>51</v>
      </c>
      <c r="H34" s="226" t="s">
        <v>14</v>
      </c>
      <c r="I34" s="8"/>
      <c r="J34" s="8"/>
      <c r="K34" s="18" t="s">
        <v>151</v>
      </c>
      <c r="L34" s="204">
        <f>A3.2!M14</f>
        <v>20</v>
      </c>
      <c r="M34" s="185">
        <v>1</v>
      </c>
    </row>
    <row r="35" spans="1:13" ht="17.25" customHeight="1" x14ac:dyDescent="0.25">
      <c r="A35" s="302"/>
      <c r="B35" s="300"/>
      <c r="C35" s="328"/>
      <c r="D35" s="358"/>
      <c r="E35" s="377"/>
      <c r="F35" s="378"/>
      <c r="G35" s="226" t="s">
        <v>52</v>
      </c>
      <c r="H35" s="226" t="s">
        <v>16</v>
      </c>
      <c r="I35" s="8"/>
      <c r="J35" s="8"/>
      <c r="K35" s="18" t="s">
        <v>152</v>
      </c>
      <c r="L35" s="204" t="s">
        <v>303</v>
      </c>
      <c r="M35" s="185"/>
    </row>
    <row r="36" spans="1:13" ht="37.5" customHeight="1" x14ac:dyDescent="0.25">
      <c r="A36" s="302"/>
      <c r="B36" s="300"/>
      <c r="C36" s="328"/>
      <c r="D36" s="358"/>
      <c r="E36" s="379"/>
      <c r="F36" s="380"/>
      <c r="G36" s="226" t="s">
        <v>53</v>
      </c>
      <c r="H36" s="226" t="s">
        <v>54</v>
      </c>
      <c r="I36" s="8"/>
      <c r="J36" s="8"/>
      <c r="K36" s="18" t="s">
        <v>153</v>
      </c>
      <c r="L36" s="204">
        <f>A3.2!M28</f>
        <v>60</v>
      </c>
      <c r="M36" s="185">
        <v>4</v>
      </c>
    </row>
    <row r="37" spans="1:13" ht="80.25" customHeight="1" x14ac:dyDescent="0.25">
      <c r="A37" s="302"/>
      <c r="B37" s="300"/>
      <c r="C37" s="328" t="s">
        <v>97</v>
      </c>
      <c r="D37" s="358" t="s">
        <v>55</v>
      </c>
      <c r="E37" s="226" t="s">
        <v>56</v>
      </c>
      <c r="F37" s="226" t="s">
        <v>48</v>
      </c>
      <c r="G37" s="326"/>
      <c r="H37" s="327"/>
      <c r="I37" s="8"/>
      <c r="J37" s="8"/>
      <c r="K37" s="239" t="s">
        <v>155</v>
      </c>
      <c r="L37" s="200">
        <f>A3.3!M18</f>
        <v>75</v>
      </c>
      <c r="M37" s="184" t="s">
        <v>591</v>
      </c>
    </row>
    <row r="38" spans="1:13" ht="79.2" x14ac:dyDescent="0.25">
      <c r="A38" s="302"/>
      <c r="B38" s="300"/>
      <c r="C38" s="328"/>
      <c r="D38" s="358"/>
      <c r="E38" s="224" t="s">
        <v>57</v>
      </c>
      <c r="F38" s="224" t="s">
        <v>50</v>
      </c>
      <c r="G38" s="326"/>
      <c r="H38" s="327"/>
      <c r="I38" s="8"/>
      <c r="J38" s="8"/>
      <c r="K38" s="239" t="s">
        <v>156</v>
      </c>
      <c r="L38" s="205" t="s">
        <v>303</v>
      </c>
      <c r="M38" s="196" t="s">
        <v>303</v>
      </c>
    </row>
    <row r="39" spans="1:13" ht="83.25" customHeight="1" x14ac:dyDescent="0.25">
      <c r="A39" s="302"/>
      <c r="B39" s="300"/>
      <c r="C39" s="328"/>
      <c r="D39" s="358"/>
      <c r="E39" s="224" t="s">
        <v>58</v>
      </c>
      <c r="F39" s="224" t="s">
        <v>59</v>
      </c>
      <c r="G39" s="326"/>
      <c r="H39" s="327"/>
      <c r="I39" s="8"/>
      <c r="J39" s="8"/>
      <c r="K39" s="239" t="s">
        <v>157</v>
      </c>
      <c r="L39" s="200">
        <f>A3.3!M26</f>
        <v>50</v>
      </c>
      <c r="M39" s="184" t="s">
        <v>592</v>
      </c>
    </row>
    <row r="40" spans="1:13" ht="20.25" customHeight="1" x14ac:dyDescent="0.25">
      <c r="A40" s="302"/>
      <c r="B40" s="300"/>
      <c r="C40" s="318" t="s">
        <v>98</v>
      </c>
      <c r="D40" s="360" t="s">
        <v>184</v>
      </c>
      <c r="E40" s="224" t="s">
        <v>60</v>
      </c>
      <c r="F40" s="224" t="s">
        <v>61</v>
      </c>
      <c r="G40" s="326"/>
      <c r="H40" s="327"/>
      <c r="I40" s="8"/>
      <c r="J40" s="8"/>
      <c r="K40" s="236" t="s">
        <v>158</v>
      </c>
      <c r="L40" s="200">
        <f>A3.4!M11</f>
        <v>40</v>
      </c>
      <c r="M40" s="185"/>
    </row>
    <row r="41" spans="1:13" ht="21" customHeight="1" x14ac:dyDescent="0.25">
      <c r="A41" s="302"/>
      <c r="B41" s="300"/>
      <c r="C41" s="318"/>
      <c r="D41" s="320"/>
      <c r="E41" s="224" t="s">
        <v>62</v>
      </c>
      <c r="F41" s="224" t="s">
        <v>63</v>
      </c>
      <c r="G41" s="326"/>
      <c r="H41" s="327"/>
      <c r="I41" s="8"/>
      <c r="J41" s="8"/>
      <c r="K41" s="236" t="s">
        <v>159</v>
      </c>
      <c r="L41" s="200">
        <f>A3.4!M16</f>
        <v>20</v>
      </c>
      <c r="M41" s="185"/>
    </row>
    <row r="42" spans="1:13" ht="15.75" customHeight="1" x14ac:dyDescent="0.25">
      <c r="A42" s="302"/>
      <c r="B42" s="300"/>
      <c r="C42" s="318" t="s">
        <v>99</v>
      </c>
      <c r="D42" s="320" t="s">
        <v>64</v>
      </c>
      <c r="E42" s="224" t="s">
        <v>65</v>
      </c>
      <c r="F42" s="224" t="s">
        <v>66</v>
      </c>
      <c r="G42" s="326"/>
      <c r="H42" s="327"/>
      <c r="I42" s="8"/>
      <c r="J42" s="8"/>
      <c r="K42" s="18" t="s">
        <v>160</v>
      </c>
      <c r="L42" s="206" t="s">
        <v>303</v>
      </c>
      <c r="M42" s="196" t="s">
        <v>303</v>
      </c>
    </row>
    <row r="43" spans="1:13" ht="26.4" x14ac:dyDescent="0.25">
      <c r="A43" s="302"/>
      <c r="B43" s="300"/>
      <c r="C43" s="318"/>
      <c r="D43" s="320"/>
      <c r="E43" s="224" t="s">
        <v>67</v>
      </c>
      <c r="F43" s="224" t="s">
        <v>68</v>
      </c>
      <c r="G43" s="326"/>
      <c r="H43" s="327"/>
      <c r="I43" s="8"/>
      <c r="J43" s="8"/>
      <c r="K43" s="18" t="s">
        <v>161</v>
      </c>
      <c r="L43" s="206" t="s">
        <v>303</v>
      </c>
      <c r="M43" s="196" t="s">
        <v>303</v>
      </c>
    </row>
    <row r="44" spans="1:13" ht="15" customHeight="1" x14ac:dyDescent="0.25">
      <c r="A44" s="302"/>
      <c r="B44" s="300"/>
      <c r="C44" s="318"/>
      <c r="D44" s="320"/>
      <c r="E44" s="224" t="s">
        <v>69</v>
      </c>
      <c r="F44" s="224" t="s">
        <v>70</v>
      </c>
      <c r="G44" s="326"/>
      <c r="H44" s="327"/>
      <c r="I44" s="8"/>
      <c r="J44" s="8"/>
      <c r="K44" s="18" t="s">
        <v>162</v>
      </c>
      <c r="L44" s="206" t="s">
        <v>303</v>
      </c>
      <c r="M44" s="196" t="s">
        <v>303</v>
      </c>
    </row>
    <row r="45" spans="1:13" ht="26.4" x14ac:dyDescent="0.25">
      <c r="A45" s="382"/>
      <c r="B45" s="300"/>
      <c r="C45" s="318"/>
      <c r="D45" s="320"/>
      <c r="E45" s="224" t="s">
        <v>71</v>
      </c>
      <c r="F45" s="224" t="s">
        <v>72</v>
      </c>
      <c r="G45" s="326"/>
      <c r="H45" s="327"/>
      <c r="I45" s="8"/>
      <c r="J45" s="8"/>
      <c r="K45" s="18" t="s">
        <v>163</v>
      </c>
      <c r="L45" s="206" t="s">
        <v>303</v>
      </c>
      <c r="M45" s="196" t="s">
        <v>303</v>
      </c>
    </row>
    <row r="46" spans="1:13" ht="16.5" customHeight="1" x14ac:dyDescent="0.25">
      <c r="A46" s="301">
        <v>3</v>
      </c>
      <c r="B46" s="299" t="s">
        <v>45</v>
      </c>
      <c r="C46" s="318" t="s">
        <v>100</v>
      </c>
      <c r="D46" s="320" t="s">
        <v>282</v>
      </c>
      <c r="E46" s="224" t="s">
        <v>73</v>
      </c>
      <c r="F46" s="224" t="s">
        <v>66</v>
      </c>
      <c r="G46" s="326"/>
      <c r="H46" s="327"/>
      <c r="I46" s="8"/>
      <c r="J46" s="8"/>
      <c r="K46" s="19">
        <v>100</v>
      </c>
      <c r="L46" s="206" t="s">
        <v>303</v>
      </c>
      <c r="M46" s="196" t="s">
        <v>303</v>
      </c>
    </row>
    <row r="47" spans="1:13" ht="26.4" x14ac:dyDescent="0.25">
      <c r="A47" s="302"/>
      <c r="B47" s="300"/>
      <c r="C47" s="318"/>
      <c r="D47" s="320"/>
      <c r="E47" s="224" t="s">
        <v>74</v>
      </c>
      <c r="F47" s="224" t="s">
        <v>75</v>
      </c>
      <c r="G47" s="326"/>
      <c r="H47" s="327"/>
      <c r="I47" s="8"/>
      <c r="J47" s="8"/>
      <c r="K47" s="18" t="s">
        <v>164</v>
      </c>
      <c r="L47" s="206" t="s">
        <v>303</v>
      </c>
      <c r="M47" s="196" t="s">
        <v>303</v>
      </c>
    </row>
    <row r="48" spans="1:13" ht="16.5" customHeight="1" x14ac:dyDescent="0.25">
      <c r="A48" s="302"/>
      <c r="B48" s="300"/>
      <c r="C48" s="318"/>
      <c r="D48" s="320"/>
      <c r="E48" s="320" t="s">
        <v>76</v>
      </c>
      <c r="F48" s="320" t="s">
        <v>77</v>
      </c>
      <c r="G48" s="224" t="s">
        <v>78</v>
      </c>
      <c r="H48" s="224" t="s">
        <v>14</v>
      </c>
      <c r="I48" s="8"/>
      <c r="J48" s="8"/>
      <c r="K48" s="18" t="s">
        <v>165</v>
      </c>
      <c r="L48" s="206" t="s">
        <v>303</v>
      </c>
      <c r="M48" s="196" t="s">
        <v>303</v>
      </c>
    </row>
    <row r="49" spans="1:13" ht="16.5" customHeight="1" x14ac:dyDescent="0.25">
      <c r="A49" s="302"/>
      <c r="B49" s="300"/>
      <c r="C49" s="318"/>
      <c r="D49" s="320"/>
      <c r="E49" s="320"/>
      <c r="F49" s="320"/>
      <c r="G49" s="224" t="s">
        <v>79</v>
      </c>
      <c r="H49" s="224" t="s">
        <v>16</v>
      </c>
      <c r="I49" s="8"/>
      <c r="J49" s="8"/>
      <c r="K49" s="18" t="s">
        <v>164</v>
      </c>
      <c r="L49" s="206" t="s">
        <v>303</v>
      </c>
      <c r="M49" s="196" t="s">
        <v>303</v>
      </c>
    </row>
    <row r="50" spans="1:13" ht="15" customHeight="1" x14ac:dyDescent="0.25">
      <c r="A50" s="302"/>
      <c r="B50" s="300"/>
      <c r="C50" s="318"/>
      <c r="D50" s="320"/>
      <c r="E50" s="320" t="s">
        <v>80</v>
      </c>
      <c r="F50" s="320" t="s">
        <v>81</v>
      </c>
      <c r="G50" s="224" t="s">
        <v>82</v>
      </c>
      <c r="H50" s="224" t="s">
        <v>14</v>
      </c>
      <c r="I50" s="8"/>
      <c r="J50" s="8"/>
      <c r="K50" s="18" t="s">
        <v>166</v>
      </c>
      <c r="L50" s="206" t="s">
        <v>303</v>
      </c>
      <c r="M50" s="196" t="s">
        <v>303</v>
      </c>
    </row>
    <row r="51" spans="1:13" ht="15.75" customHeight="1" x14ac:dyDescent="0.25">
      <c r="A51" s="302"/>
      <c r="B51" s="300"/>
      <c r="C51" s="318"/>
      <c r="D51" s="320"/>
      <c r="E51" s="320"/>
      <c r="F51" s="320"/>
      <c r="G51" s="224" t="s">
        <v>83</v>
      </c>
      <c r="H51" s="224" t="s">
        <v>16</v>
      </c>
      <c r="I51" s="8"/>
      <c r="J51" s="8"/>
      <c r="K51" s="18" t="s">
        <v>167</v>
      </c>
      <c r="L51" s="206" t="s">
        <v>303</v>
      </c>
      <c r="M51" s="196" t="s">
        <v>303</v>
      </c>
    </row>
    <row r="52" spans="1:13" ht="15.75" customHeight="1" x14ac:dyDescent="0.25">
      <c r="A52" s="302"/>
      <c r="B52" s="300"/>
      <c r="C52" s="318"/>
      <c r="D52" s="320"/>
      <c r="E52" s="320" t="s">
        <v>84</v>
      </c>
      <c r="F52" s="320" t="s">
        <v>85</v>
      </c>
      <c r="G52" s="224" t="s">
        <v>86</v>
      </c>
      <c r="H52" s="224" t="s">
        <v>61</v>
      </c>
      <c r="I52" s="8"/>
      <c r="J52" s="8"/>
      <c r="K52" s="18" t="s">
        <v>165</v>
      </c>
      <c r="L52" s="204">
        <f>A3.6!M22</f>
        <v>30</v>
      </c>
      <c r="M52" s="185"/>
    </row>
    <row r="53" spans="1:13" ht="16.5" customHeight="1" thickBot="1" x14ac:dyDescent="0.3">
      <c r="A53" s="302"/>
      <c r="B53" s="329"/>
      <c r="C53" s="374"/>
      <c r="D53" s="361"/>
      <c r="E53" s="361"/>
      <c r="F53" s="361"/>
      <c r="G53" s="284" t="s">
        <v>87</v>
      </c>
      <c r="H53" s="284" t="s">
        <v>63</v>
      </c>
      <c r="I53" s="271"/>
      <c r="J53" s="271"/>
      <c r="K53" s="285" t="s">
        <v>168</v>
      </c>
      <c r="L53" s="286" t="s">
        <v>303</v>
      </c>
      <c r="M53" s="287" t="s">
        <v>303</v>
      </c>
    </row>
    <row r="54" spans="1:13" s="11" customFormat="1" ht="16.5" customHeight="1" thickBot="1" x14ac:dyDescent="0.3">
      <c r="A54" s="364" t="s">
        <v>578</v>
      </c>
      <c r="B54" s="366"/>
      <c r="C54" s="366"/>
      <c r="D54" s="368"/>
      <c r="E54" s="362" t="s">
        <v>572</v>
      </c>
      <c r="F54" s="363"/>
      <c r="G54" s="193"/>
      <c r="H54" s="193"/>
      <c r="I54" s="194"/>
      <c r="J54" s="194"/>
      <c r="K54" s="195"/>
      <c r="L54" s="197">
        <f>SUM(L32:L53)</f>
        <v>316.39285714285711</v>
      </c>
      <c r="M54" s="282" t="s">
        <v>579</v>
      </c>
    </row>
    <row r="55" spans="1:13" s="11" customFormat="1" ht="38.25" customHeight="1" thickBot="1" x14ac:dyDescent="0.3">
      <c r="A55" s="369" t="s">
        <v>580</v>
      </c>
      <c r="B55" s="370"/>
      <c r="C55" s="370"/>
      <c r="D55" s="371"/>
      <c r="E55" s="372" t="s">
        <v>581</v>
      </c>
      <c r="F55" s="373"/>
      <c r="G55" s="190"/>
      <c r="H55" s="190"/>
      <c r="I55" s="191"/>
      <c r="J55" s="191"/>
      <c r="K55" s="192"/>
      <c r="L55" s="198">
        <f>L54+L31+L20</f>
        <v>975.87466666666671</v>
      </c>
      <c r="M55" s="207" t="s">
        <v>582</v>
      </c>
    </row>
    <row r="57" spans="1:13" ht="33.75" customHeight="1" x14ac:dyDescent="0.25">
      <c r="B57" s="351" t="s">
        <v>180</v>
      </c>
      <c r="C57" s="351"/>
      <c r="D57" s="351"/>
      <c r="E57" s="351"/>
      <c r="F57" s="351"/>
      <c r="G57" s="351"/>
      <c r="H57" s="351"/>
      <c r="I57" s="351"/>
      <c r="J57" s="351"/>
      <c r="K57" s="351"/>
    </row>
    <row r="58" spans="1:13" ht="15" x14ac:dyDescent="0.25">
      <c r="K58" s="21" t="s">
        <v>182</v>
      </c>
    </row>
    <row r="59" spans="1:13" ht="15" x14ac:dyDescent="0.25">
      <c r="B59" s="21" t="s">
        <v>181</v>
      </c>
    </row>
    <row r="60" spans="1:13" ht="15" x14ac:dyDescent="0.25">
      <c r="B60" s="352" t="s">
        <v>562</v>
      </c>
      <c r="C60" s="352"/>
      <c r="D60" s="352"/>
    </row>
    <row r="61" spans="1:13" x14ac:dyDescent="0.25">
      <c r="C61"/>
    </row>
    <row r="67" spans="2:2" x14ac:dyDescent="0.25">
      <c r="B67" s="22"/>
    </row>
  </sheetData>
  <mergeCells count="98">
    <mergeCell ref="A1:M1"/>
    <mergeCell ref="A2:M2"/>
    <mergeCell ref="G11:J12"/>
    <mergeCell ref="A3:M3"/>
    <mergeCell ref="E31:F31"/>
    <mergeCell ref="M11:M12"/>
    <mergeCell ref="E20:F20"/>
    <mergeCell ref="M21:M22"/>
    <mergeCell ref="A20:D20"/>
    <mergeCell ref="E27:E28"/>
    <mergeCell ref="F27:F28"/>
    <mergeCell ref="D27:D30"/>
    <mergeCell ref="E29:E30"/>
    <mergeCell ref="F29:F30"/>
    <mergeCell ref="C27:C30"/>
    <mergeCell ref="D25:D26"/>
    <mergeCell ref="E54:F54"/>
    <mergeCell ref="A31:D31"/>
    <mergeCell ref="A54:D54"/>
    <mergeCell ref="A55:D55"/>
    <mergeCell ref="E55:F55"/>
    <mergeCell ref="C40:C41"/>
    <mergeCell ref="C34:C36"/>
    <mergeCell ref="E50:E51"/>
    <mergeCell ref="C46:C53"/>
    <mergeCell ref="F50:F51"/>
    <mergeCell ref="E52:E53"/>
    <mergeCell ref="F52:F53"/>
    <mergeCell ref="E34:F36"/>
    <mergeCell ref="E48:E49"/>
    <mergeCell ref="F48:F49"/>
    <mergeCell ref="A32:A45"/>
    <mergeCell ref="B57:K57"/>
    <mergeCell ref="B60:D60"/>
    <mergeCell ref="G19:H19"/>
    <mergeCell ref="G18:H18"/>
    <mergeCell ref="D23:D24"/>
    <mergeCell ref="E19:F19"/>
    <mergeCell ref="D17:D18"/>
    <mergeCell ref="C32:C33"/>
    <mergeCell ref="C42:C45"/>
    <mergeCell ref="D34:D36"/>
    <mergeCell ref="D32:D33"/>
    <mergeCell ref="D37:D39"/>
    <mergeCell ref="C37:C39"/>
    <mergeCell ref="D40:D41"/>
    <mergeCell ref="D46:D53"/>
    <mergeCell ref="D42:D45"/>
    <mergeCell ref="G32:H32"/>
    <mergeCell ref="G33:H33"/>
    <mergeCell ref="G37:H37"/>
    <mergeCell ref="G38:H38"/>
    <mergeCell ref="G39:H39"/>
    <mergeCell ref="G47:H47"/>
    <mergeCell ref="J27:J28"/>
    <mergeCell ref="J23:J24"/>
    <mergeCell ref="J21:J22"/>
    <mergeCell ref="G40:H40"/>
    <mergeCell ref="G41:H41"/>
    <mergeCell ref="I23:I24"/>
    <mergeCell ref="I21:I22"/>
    <mergeCell ref="I27:I28"/>
    <mergeCell ref="G21:H22"/>
    <mergeCell ref="G23:H24"/>
    <mergeCell ref="G42:H42"/>
    <mergeCell ref="G43:H43"/>
    <mergeCell ref="G44:H44"/>
    <mergeCell ref="G45:H45"/>
    <mergeCell ref="G46:H46"/>
    <mergeCell ref="B46:B53"/>
    <mergeCell ref="D21:D22"/>
    <mergeCell ref="E25:F26"/>
    <mergeCell ref="E21:F22"/>
    <mergeCell ref="E23:F24"/>
    <mergeCell ref="F15:F16"/>
    <mergeCell ref="B21:B26"/>
    <mergeCell ref="B27:B30"/>
    <mergeCell ref="G17:H17"/>
    <mergeCell ref="C21:C22"/>
    <mergeCell ref="C23:C24"/>
    <mergeCell ref="C25:C26"/>
    <mergeCell ref="C17:C18"/>
    <mergeCell ref="A21:A26"/>
    <mergeCell ref="A27:A30"/>
    <mergeCell ref="B32:B45"/>
    <mergeCell ref="A46:A53"/>
    <mergeCell ref="K11:K12"/>
    <mergeCell ref="A13:A19"/>
    <mergeCell ref="B13:B19"/>
    <mergeCell ref="A11:A12"/>
    <mergeCell ref="B11:B12"/>
    <mergeCell ref="C11:D12"/>
    <mergeCell ref="E11:F12"/>
    <mergeCell ref="C13:C16"/>
    <mergeCell ref="D13:D16"/>
    <mergeCell ref="E13:E14"/>
    <mergeCell ref="F13:F14"/>
    <mergeCell ref="E15:E16"/>
  </mergeCells>
  <phoneticPr fontId="2" type="noConversion"/>
  <printOptions horizontalCentered="1"/>
  <pageMargins left="0.7" right="0.7" top="0.75" bottom="0.75" header="0.3" footer="0.3"/>
  <pageSetup paperSize="9" scale="86" fitToHeight="0" orientation="landscape" r:id="rId1"/>
  <headerFooter alignWithMargins="0"/>
  <rowBreaks count="1" manualBreakCount="1">
    <brk id="4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workbookViewId="0">
      <selection activeCell="A17" sqref="A17:M19"/>
    </sheetView>
  </sheetViews>
  <sheetFormatPr defaultRowHeight="13.2" x14ac:dyDescent="0.25"/>
  <cols>
    <col min="1" max="2" width="7.44140625" customWidth="1"/>
    <col min="3" max="3" width="7.33203125" customWidth="1"/>
    <col min="9" max="9" width="12.5546875" customWidth="1"/>
    <col min="10" max="10" width="18.5546875" customWidth="1"/>
    <col min="11" max="11" width="22.5546875" customWidth="1"/>
    <col min="12" max="12" width="15.44140625" customWidth="1"/>
    <col min="13" max="13" width="8.33203125" customWidth="1"/>
    <col min="14" max="14" width="6.6640625" customWidth="1"/>
    <col min="15" max="15" width="7.44140625" customWidth="1"/>
  </cols>
  <sheetData>
    <row r="2" spans="1:13" ht="13.8" thickBot="1" x14ac:dyDescent="0.3"/>
    <row r="3" spans="1:13" ht="13.8" thickBot="1" x14ac:dyDescent="0.3">
      <c r="A3" s="478" t="s">
        <v>45</v>
      </c>
      <c r="B3" s="533"/>
      <c r="C3" s="533"/>
      <c r="D3" s="533"/>
      <c r="E3" s="533"/>
      <c r="F3" s="533"/>
      <c r="G3" s="533"/>
      <c r="H3" s="533"/>
      <c r="I3" s="533"/>
      <c r="J3" s="480"/>
    </row>
    <row r="4" spans="1:13" x14ac:dyDescent="0.25">
      <c r="A4" s="534" t="s">
        <v>96</v>
      </c>
      <c r="B4" s="536" t="s">
        <v>360</v>
      </c>
      <c r="C4" s="536"/>
      <c r="D4" s="536"/>
      <c r="E4" s="536"/>
      <c r="F4" s="536"/>
      <c r="G4" s="536"/>
      <c r="H4" s="536"/>
      <c r="I4" s="536"/>
      <c r="J4" s="537"/>
    </row>
    <row r="5" spans="1:13" x14ac:dyDescent="0.25">
      <c r="A5" s="576"/>
      <c r="B5" s="16" t="s">
        <v>51</v>
      </c>
      <c r="C5" s="441" t="s">
        <v>14</v>
      </c>
      <c r="D5" s="442"/>
      <c r="E5" s="442"/>
      <c r="F5" s="442"/>
      <c r="G5" s="442"/>
      <c r="H5" s="442"/>
      <c r="I5" s="442"/>
      <c r="J5" s="575"/>
    </row>
    <row r="6" spans="1:13" x14ac:dyDescent="0.25">
      <c r="A6" s="576"/>
      <c r="B6" s="16" t="s">
        <v>52</v>
      </c>
      <c r="C6" s="441" t="s">
        <v>16</v>
      </c>
      <c r="D6" s="442"/>
      <c r="E6" s="442"/>
      <c r="F6" s="442"/>
      <c r="G6" s="442"/>
      <c r="H6" s="442"/>
      <c r="I6" s="442"/>
      <c r="J6" s="575"/>
    </row>
    <row r="7" spans="1:13" ht="13.8" thickBot="1" x14ac:dyDescent="0.3">
      <c r="A7" s="577"/>
      <c r="B7" s="17" t="s">
        <v>53</v>
      </c>
      <c r="C7" s="578" t="s">
        <v>54</v>
      </c>
      <c r="D7" s="579"/>
      <c r="E7" s="579"/>
      <c r="F7" s="579"/>
      <c r="G7" s="579"/>
      <c r="H7" s="579"/>
      <c r="I7" s="579"/>
      <c r="J7" s="580"/>
    </row>
    <row r="10" spans="1:13" x14ac:dyDescent="0.25">
      <c r="A10" s="11" t="s">
        <v>110</v>
      </c>
    </row>
    <row r="11" spans="1:13" x14ac:dyDescent="0.25">
      <c r="A11" s="11" t="s">
        <v>45</v>
      </c>
    </row>
    <row r="12" spans="1:13" x14ac:dyDescent="0.25">
      <c r="A12" s="12" t="s">
        <v>111</v>
      </c>
      <c r="B12" s="474" t="s">
        <v>173</v>
      </c>
      <c r="C12" s="474"/>
      <c r="D12" s="441" t="s">
        <v>105</v>
      </c>
      <c r="E12" s="442"/>
      <c r="F12" s="442"/>
      <c r="G12" s="442"/>
      <c r="H12" s="443"/>
      <c r="I12" s="555" t="s">
        <v>174</v>
      </c>
      <c r="J12" s="532"/>
      <c r="K12" s="12" t="s">
        <v>108</v>
      </c>
      <c r="L12" s="12" t="s">
        <v>175</v>
      </c>
      <c r="M12" s="5" t="s">
        <v>297</v>
      </c>
    </row>
    <row r="13" spans="1:13" ht="26.4" x14ac:dyDescent="0.25">
      <c r="A13" s="71" t="s">
        <v>51</v>
      </c>
      <c r="B13" s="474" t="s">
        <v>409</v>
      </c>
      <c r="C13" s="474"/>
      <c r="D13" s="441" t="s">
        <v>410</v>
      </c>
      <c r="E13" s="442"/>
      <c r="F13" s="442"/>
      <c r="G13" s="442"/>
      <c r="H13" s="443"/>
      <c r="I13" s="442" t="s">
        <v>408</v>
      </c>
      <c r="J13" s="443"/>
      <c r="K13" s="12">
        <v>2010</v>
      </c>
      <c r="L13" s="12" t="s">
        <v>407</v>
      </c>
      <c r="M13" s="5">
        <v>20</v>
      </c>
    </row>
    <row r="14" spans="1:13" x14ac:dyDescent="0.25">
      <c r="L14" s="11" t="s">
        <v>372</v>
      </c>
      <c r="M14" s="11">
        <v>20</v>
      </c>
    </row>
    <row r="16" spans="1:13" x14ac:dyDescent="0.25">
      <c r="A16" s="11" t="s">
        <v>45</v>
      </c>
    </row>
    <row r="17" spans="1:13" x14ac:dyDescent="0.25">
      <c r="A17" s="235" t="s">
        <v>111</v>
      </c>
      <c r="B17" s="474" t="s">
        <v>173</v>
      </c>
      <c r="C17" s="474"/>
      <c r="D17" s="474" t="s">
        <v>105</v>
      </c>
      <c r="E17" s="474"/>
      <c r="F17" s="474"/>
      <c r="G17" s="474"/>
      <c r="H17" s="474"/>
      <c r="I17" s="538" t="s">
        <v>174</v>
      </c>
      <c r="J17" s="538"/>
      <c r="K17" s="235" t="s">
        <v>108</v>
      </c>
      <c r="L17" s="235" t="s">
        <v>107</v>
      </c>
      <c r="M17" s="5" t="s">
        <v>297</v>
      </c>
    </row>
    <row r="18" spans="1:13" x14ac:dyDescent="0.25">
      <c r="A18" s="447" t="s">
        <v>52</v>
      </c>
      <c r="B18" s="474"/>
      <c r="C18" s="474"/>
      <c r="D18" s="474"/>
      <c r="E18" s="474"/>
      <c r="F18" s="474"/>
      <c r="G18" s="474"/>
      <c r="H18" s="474"/>
      <c r="I18" s="474"/>
      <c r="J18" s="474"/>
      <c r="K18" s="235"/>
      <c r="L18" s="235"/>
      <c r="M18" s="5"/>
    </row>
    <row r="19" spans="1:13" x14ac:dyDescent="0.25">
      <c r="A19" s="448"/>
      <c r="B19" s="474"/>
      <c r="C19" s="474"/>
      <c r="D19" s="474"/>
      <c r="E19" s="474"/>
      <c r="F19" s="474"/>
      <c r="G19" s="474"/>
      <c r="H19" s="474"/>
      <c r="I19" s="474"/>
      <c r="J19" s="474"/>
      <c r="K19" s="235"/>
      <c r="L19" s="235"/>
      <c r="M19" s="5"/>
    </row>
    <row r="22" spans="1:13" x14ac:dyDescent="0.25">
      <c r="A22" s="11" t="s">
        <v>45</v>
      </c>
    </row>
    <row r="23" spans="1:13" ht="26.4" x14ac:dyDescent="0.25">
      <c r="A23" s="108" t="s">
        <v>111</v>
      </c>
      <c r="B23" s="410" t="s">
        <v>173</v>
      </c>
      <c r="C23" s="410"/>
      <c r="D23" s="411" t="s">
        <v>105</v>
      </c>
      <c r="E23" s="412"/>
      <c r="F23" s="412"/>
      <c r="G23" s="412"/>
      <c r="H23" s="413"/>
      <c r="I23" s="412" t="s">
        <v>176</v>
      </c>
      <c r="J23" s="413"/>
      <c r="K23" s="108" t="s">
        <v>108</v>
      </c>
      <c r="L23" s="108" t="s">
        <v>107</v>
      </c>
      <c r="M23" s="130" t="s">
        <v>427</v>
      </c>
    </row>
    <row r="24" spans="1:13" ht="26.4" x14ac:dyDescent="0.25">
      <c r="A24" s="447" t="s">
        <v>53</v>
      </c>
      <c r="B24" s="474" t="s">
        <v>223</v>
      </c>
      <c r="C24" s="474"/>
      <c r="D24" s="441" t="s">
        <v>280</v>
      </c>
      <c r="E24" s="442"/>
      <c r="F24" s="442"/>
      <c r="G24" s="442"/>
      <c r="H24" s="443"/>
      <c r="I24" s="442" t="s">
        <v>406</v>
      </c>
      <c r="J24" s="443"/>
      <c r="K24" s="72">
        <v>2005</v>
      </c>
      <c r="L24" s="72" t="s">
        <v>281</v>
      </c>
      <c r="M24" s="5">
        <v>15</v>
      </c>
    </row>
    <row r="25" spans="1:13" ht="26.4" x14ac:dyDescent="0.25">
      <c r="A25" s="448"/>
      <c r="B25" s="474" t="s">
        <v>223</v>
      </c>
      <c r="C25" s="474"/>
      <c r="D25" s="441" t="s">
        <v>280</v>
      </c>
      <c r="E25" s="442"/>
      <c r="F25" s="442"/>
      <c r="G25" s="442"/>
      <c r="H25" s="443"/>
      <c r="I25" s="442" t="s">
        <v>406</v>
      </c>
      <c r="J25" s="443"/>
      <c r="K25" s="12">
        <v>2007</v>
      </c>
      <c r="L25" s="103" t="s">
        <v>281</v>
      </c>
      <c r="M25" s="5">
        <v>15</v>
      </c>
    </row>
    <row r="26" spans="1:13" ht="26.4" x14ac:dyDescent="0.25">
      <c r="A26" s="448"/>
      <c r="B26" s="474" t="s">
        <v>223</v>
      </c>
      <c r="C26" s="474"/>
      <c r="D26" s="441" t="s">
        <v>280</v>
      </c>
      <c r="E26" s="442"/>
      <c r="F26" s="442"/>
      <c r="G26" s="442"/>
      <c r="H26" s="443"/>
      <c r="I26" s="442" t="s">
        <v>406</v>
      </c>
      <c r="J26" s="443"/>
      <c r="K26" s="12">
        <v>2008</v>
      </c>
      <c r="L26" s="103" t="s">
        <v>281</v>
      </c>
      <c r="M26" s="5">
        <v>15</v>
      </c>
    </row>
    <row r="27" spans="1:13" ht="27.75" customHeight="1" x14ac:dyDescent="0.25">
      <c r="A27" s="448"/>
      <c r="B27" s="474" t="s">
        <v>223</v>
      </c>
      <c r="C27" s="474"/>
      <c r="D27" s="441" t="s">
        <v>280</v>
      </c>
      <c r="E27" s="442"/>
      <c r="F27" s="442"/>
      <c r="G27" s="442"/>
      <c r="H27" s="443"/>
      <c r="I27" s="441" t="s">
        <v>406</v>
      </c>
      <c r="J27" s="443"/>
      <c r="K27" s="12">
        <v>2009</v>
      </c>
      <c r="L27" s="103" t="s">
        <v>281</v>
      </c>
      <c r="M27" s="5">
        <v>15</v>
      </c>
    </row>
    <row r="28" spans="1:13" x14ac:dyDescent="0.25">
      <c r="L28" s="11" t="s">
        <v>372</v>
      </c>
      <c r="M28" s="11">
        <f>SUM(M24:M27)</f>
        <v>60</v>
      </c>
    </row>
  </sheetData>
  <mergeCells count="38">
    <mergeCell ref="A24:A27"/>
    <mergeCell ref="B24:C24"/>
    <mergeCell ref="D24:H24"/>
    <mergeCell ref="I24:J24"/>
    <mergeCell ref="B25:C25"/>
    <mergeCell ref="D25:H25"/>
    <mergeCell ref="I25:J25"/>
    <mergeCell ref="B26:C26"/>
    <mergeCell ref="D26:H26"/>
    <mergeCell ref="I26:J26"/>
    <mergeCell ref="B27:C27"/>
    <mergeCell ref="D27:H27"/>
    <mergeCell ref="I27:J27"/>
    <mergeCell ref="B23:C23"/>
    <mergeCell ref="D23:H23"/>
    <mergeCell ref="I23:J23"/>
    <mergeCell ref="I19:J19"/>
    <mergeCell ref="A18:A19"/>
    <mergeCell ref="B18:C18"/>
    <mergeCell ref="B19:C19"/>
    <mergeCell ref="D18:H18"/>
    <mergeCell ref="I18:J18"/>
    <mergeCell ref="D19:H19"/>
    <mergeCell ref="A3:J3"/>
    <mergeCell ref="B4:J4"/>
    <mergeCell ref="C5:J5"/>
    <mergeCell ref="B12:C12"/>
    <mergeCell ref="A4:A7"/>
    <mergeCell ref="C7:J7"/>
    <mergeCell ref="B17:C17"/>
    <mergeCell ref="B13:C13"/>
    <mergeCell ref="D12:H12"/>
    <mergeCell ref="I12:J12"/>
    <mergeCell ref="C6:J6"/>
    <mergeCell ref="D13:H13"/>
    <mergeCell ref="I13:J13"/>
    <mergeCell ref="D17:H17"/>
    <mergeCell ref="I17:J17"/>
  </mergeCells>
  <phoneticPr fontId="2" type="noConversion"/>
  <printOptions horizontalCentered="1" verticalCentered="1"/>
  <pageMargins left="0.7" right="0.7" top="0.75" bottom="0.75" header="0.3" footer="0.3"/>
  <pageSetup paperSize="9" scale="92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"/>
  <sheetViews>
    <sheetView zoomScale="90" zoomScaleNormal="90" workbookViewId="0">
      <selection activeCell="A2" sqref="A2:M26"/>
    </sheetView>
  </sheetViews>
  <sheetFormatPr defaultRowHeight="13.2" x14ac:dyDescent="0.25"/>
  <cols>
    <col min="1" max="2" width="7.44140625" customWidth="1"/>
    <col min="3" max="3" width="7.33203125" customWidth="1"/>
    <col min="9" max="9" width="12.5546875" customWidth="1"/>
    <col min="10" max="10" width="18.5546875" customWidth="1"/>
    <col min="11" max="11" width="10.33203125" customWidth="1"/>
    <col min="12" max="12" width="15.5546875" customWidth="1"/>
    <col min="13" max="13" width="8.33203125" customWidth="1"/>
    <col min="14" max="14" width="6.6640625" customWidth="1"/>
    <col min="15" max="15" width="7.44140625" customWidth="1"/>
  </cols>
  <sheetData>
    <row r="2" spans="1:13" ht="13.8" thickBot="1" x14ac:dyDescent="0.3"/>
    <row r="3" spans="1:13" ht="13.8" thickBot="1" x14ac:dyDescent="0.3">
      <c r="A3" s="478" t="s">
        <v>45</v>
      </c>
      <c r="B3" s="533"/>
      <c r="C3" s="533"/>
      <c r="D3" s="533"/>
      <c r="E3" s="533"/>
      <c r="F3" s="533"/>
      <c r="G3" s="533"/>
      <c r="H3" s="533"/>
      <c r="I3" s="533"/>
      <c r="J3" s="480"/>
    </row>
    <row r="4" spans="1:13" ht="39.75" customHeight="1" x14ac:dyDescent="0.25">
      <c r="A4" s="582" t="s">
        <v>97</v>
      </c>
      <c r="B4" s="569" t="s">
        <v>55</v>
      </c>
      <c r="C4" s="536"/>
      <c r="D4" s="536"/>
      <c r="E4" s="536"/>
      <c r="F4" s="536"/>
      <c r="G4" s="536"/>
      <c r="H4" s="536"/>
      <c r="I4" s="536"/>
      <c r="J4" s="537"/>
    </row>
    <row r="5" spans="1:13" x14ac:dyDescent="0.25">
      <c r="A5" s="583"/>
      <c r="B5" s="16" t="s">
        <v>56</v>
      </c>
      <c r="C5" s="474" t="s">
        <v>48</v>
      </c>
      <c r="D5" s="474"/>
      <c r="E5" s="474"/>
      <c r="F5" s="474"/>
      <c r="G5" s="474"/>
      <c r="H5" s="474"/>
      <c r="I5" s="474"/>
      <c r="J5" s="475"/>
    </row>
    <row r="6" spans="1:13" x14ac:dyDescent="0.25">
      <c r="A6" s="583"/>
      <c r="B6" s="16" t="s">
        <v>57</v>
      </c>
      <c r="C6" s="474" t="s">
        <v>50</v>
      </c>
      <c r="D6" s="474"/>
      <c r="E6" s="474"/>
      <c r="F6" s="474"/>
      <c r="G6" s="474"/>
      <c r="H6" s="474"/>
      <c r="I6" s="474"/>
      <c r="J6" s="475"/>
    </row>
    <row r="7" spans="1:13" ht="13.8" thickBot="1" x14ac:dyDescent="0.3">
      <c r="A7" s="584"/>
      <c r="B7" s="17" t="s">
        <v>58</v>
      </c>
      <c r="C7" s="476" t="s">
        <v>59</v>
      </c>
      <c r="D7" s="476"/>
      <c r="E7" s="476"/>
      <c r="F7" s="476"/>
      <c r="G7" s="476"/>
      <c r="H7" s="476"/>
      <c r="I7" s="476"/>
      <c r="J7" s="477"/>
    </row>
    <row r="9" spans="1:13" x14ac:dyDescent="0.25">
      <c r="A9" s="11" t="s">
        <v>110</v>
      </c>
    </row>
    <row r="10" spans="1:13" x14ac:dyDescent="0.25">
      <c r="A10" s="11" t="s">
        <v>45</v>
      </c>
    </row>
    <row r="11" spans="1:13" ht="26.4" x14ac:dyDescent="0.25">
      <c r="A11" s="168" t="s">
        <v>530</v>
      </c>
      <c r="B11" s="410" t="s">
        <v>173</v>
      </c>
      <c r="C11" s="410"/>
      <c r="D11" s="410" t="s">
        <v>177</v>
      </c>
      <c r="E11" s="410"/>
      <c r="F11" s="410"/>
      <c r="G11" s="410"/>
      <c r="H11" s="410"/>
      <c r="I11" s="410"/>
      <c r="J11" s="410"/>
      <c r="K11" s="168" t="s">
        <v>108</v>
      </c>
      <c r="L11" s="168" t="s">
        <v>175</v>
      </c>
      <c r="M11" s="130" t="s">
        <v>427</v>
      </c>
    </row>
    <row r="12" spans="1:13" ht="27.75" customHeight="1" x14ac:dyDescent="0.25">
      <c r="A12" s="447" t="s">
        <v>56</v>
      </c>
      <c r="B12" s="360" t="s">
        <v>232</v>
      </c>
      <c r="C12" s="320"/>
      <c r="D12" s="474" t="s">
        <v>193</v>
      </c>
      <c r="E12" s="474"/>
      <c r="F12" s="474"/>
      <c r="G12" s="474"/>
      <c r="H12" s="474"/>
      <c r="I12" s="474"/>
      <c r="J12" s="474"/>
      <c r="K12" s="170">
        <v>2010</v>
      </c>
      <c r="L12" s="169" t="s">
        <v>524</v>
      </c>
      <c r="M12" s="112">
        <v>20</v>
      </c>
    </row>
    <row r="13" spans="1:13" ht="29.25" customHeight="1" x14ac:dyDescent="0.25">
      <c r="A13" s="448"/>
      <c r="B13" s="360" t="s">
        <v>232</v>
      </c>
      <c r="C13" s="320"/>
      <c r="D13" s="581" t="s">
        <v>586</v>
      </c>
      <c r="E13" s="581"/>
      <c r="F13" s="581"/>
      <c r="G13" s="581"/>
      <c r="H13" s="581"/>
      <c r="I13" s="581"/>
      <c r="J13" s="581"/>
      <c r="K13" s="105">
        <v>2011</v>
      </c>
      <c r="L13" s="169" t="s">
        <v>524</v>
      </c>
      <c r="M13" s="112">
        <v>20</v>
      </c>
    </row>
    <row r="14" spans="1:13" ht="29.25" customHeight="1" x14ac:dyDescent="0.25">
      <c r="A14" s="448"/>
      <c r="B14" s="360" t="s">
        <v>232</v>
      </c>
      <c r="C14" s="320"/>
      <c r="D14" s="581" t="s">
        <v>587</v>
      </c>
      <c r="E14" s="581"/>
      <c r="F14" s="581"/>
      <c r="G14" s="581"/>
      <c r="H14" s="581"/>
      <c r="I14" s="581"/>
      <c r="J14" s="581"/>
      <c r="K14" s="105">
        <v>2013</v>
      </c>
      <c r="L14" s="174" t="s">
        <v>524</v>
      </c>
      <c r="M14" s="112">
        <v>20</v>
      </c>
    </row>
    <row r="15" spans="1:13" ht="29.25" customHeight="1" x14ac:dyDescent="0.25">
      <c r="A15" s="448"/>
      <c r="B15" s="360" t="s">
        <v>232</v>
      </c>
      <c r="C15" s="320"/>
      <c r="D15" s="445" t="s">
        <v>588</v>
      </c>
      <c r="E15" s="459"/>
      <c r="F15" s="459"/>
      <c r="G15" s="459"/>
      <c r="H15" s="459"/>
      <c r="I15" s="459"/>
      <c r="J15" s="458"/>
      <c r="K15" s="105">
        <v>2012</v>
      </c>
      <c r="L15" s="174" t="s">
        <v>198</v>
      </c>
      <c r="M15" s="112">
        <v>5</v>
      </c>
    </row>
    <row r="16" spans="1:13" ht="29.25" customHeight="1" x14ac:dyDescent="0.25">
      <c r="A16" s="448"/>
      <c r="B16" s="360" t="s">
        <v>232</v>
      </c>
      <c r="C16" s="320"/>
      <c r="D16" s="445" t="s">
        <v>589</v>
      </c>
      <c r="E16" s="459"/>
      <c r="F16" s="459"/>
      <c r="G16" s="459"/>
      <c r="H16" s="459"/>
      <c r="I16" s="459"/>
      <c r="J16" s="458"/>
      <c r="K16" s="105">
        <v>2014</v>
      </c>
      <c r="L16" s="174" t="s">
        <v>198</v>
      </c>
      <c r="M16" s="112">
        <v>5</v>
      </c>
    </row>
    <row r="17" spans="1:13" ht="30" customHeight="1" x14ac:dyDescent="0.25">
      <c r="A17" s="448"/>
      <c r="B17" s="360" t="s">
        <v>232</v>
      </c>
      <c r="C17" s="320"/>
      <c r="D17" s="445" t="s">
        <v>590</v>
      </c>
      <c r="E17" s="459"/>
      <c r="F17" s="459"/>
      <c r="G17" s="459"/>
      <c r="H17" s="459"/>
      <c r="I17" s="459"/>
      <c r="J17" s="458"/>
      <c r="K17" s="105">
        <v>2014</v>
      </c>
      <c r="L17" s="174" t="s">
        <v>198</v>
      </c>
      <c r="M17" s="112">
        <v>5</v>
      </c>
    </row>
    <row r="18" spans="1:13" x14ac:dyDescent="0.25">
      <c r="L18" s="36" t="s">
        <v>372</v>
      </c>
      <c r="M18" s="36">
        <f>SUM(M12:M17)</f>
        <v>75</v>
      </c>
    </row>
    <row r="19" spans="1:13" x14ac:dyDescent="0.25">
      <c r="A19" s="11" t="s">
        <v>45</v>
      </c>
    </row>
    <row r="20" spans="1:13" ht="12.75" customHeight="1" x14ac:dyDescent="0.25">
      <c r="A20" s="168" t="s">
        <v>111</v>
      </c>
      <c r="B20" s="410" t="s">
        <v>173</v>
      </c>
      <c r="C20" s="410"/>
      <c r="D20" s="410" t="s">
        <v>177</v>
      </c>
      <c r="E20" s="410"/>
      <c r="F20" s="410"/>
      <c r="G20" s="410"/>
      <c r="H20" s="410"/>
      <c r="I20" s="410"/>
      <c r="J20" s="410"/>
      <c r="K20" s="217" t="s">
        <v>108</v>
      </c>
      <c r="L20" s="217" t="s">
        <v>107</v>
      </c>
      <c r="M20" s="130" t="s">
        <v>427</v>
      </c>
    </row>
    <row r="21" spans="1:13" ht="28.5" customHeight="1" x14ac:dyDescent="0.25">
      <c r="A21" s="511" t="s">
        <v>58</v>
      </c>
      <c r="B21" s="444" t="s">
        <v>232</v>
      </c>
      <c r="C21" s="320"/>
      <c r="D21" s="581" t="s">
        <v>603</v>
      </c>
      <c r="E21" s="581"/>
      <c r="F21" s="581"/>
      <c r="G21" s="581"/>
      <c r="H21" s="581"/>
      <c r="I21" s="581"/>
      <c r="J21" s="581"/>
      <c r="K21" s="43">
        <v>2006</v>
      </c>
      <c r="L21" s="216" t="s">
        <v>181</v>
      </c>
      <c r="M21" s="112">
        <v>10</v>
      </c>
    </row>
    <row r="22" spans="1:13" ht="26.4" customHeight="1" x14ac:dyDescent="0.25">
      <c r="A22" s="512"/>
      <c r="B22" s="449" t="s">
        <v>232</v>
      </c>
      <c r="C22" s="358"/>
      <c r="D22" s="449" t="s">
        <v>605</v>
      </c>
      <c r="E22" s="449"/>
      <c r="F22" s="449"/>
      <c r="G22" s="449"/>
      <c r="H22" s="449"/>
      <c r="I22" s="449"/>
      <c r="J22" s="449"/>
      <c r="K22" s="43">
        <v>2005</v>
      </c>
      <c r="L22" s="214" t="s">
        <v>525</v>
      </c>
      <c r="M22" s="221">
        <v>10</v>
      </c>
    </row>
    <row r="23" spans="1:13" ht="15" customHeight="1" x14ac:dyDescent="0.25">
      <c r="A23" s="512"/>
      <c r="B23" s="444" t="s">
        <v>232</v>
      </c>
      <c r="C23" s="320"/>
      <c r="D23" s="581" t="s">
        <v>526</v>
      </c>
      <c r="E23" s="581"/>
      <c r="F23" s="581"/>
      <c r="G23" s="581"/>
      <c r="H23" s="581"/>
      <c r="I23" s="581"/>
      <c r="J23" s="581"/>
      <c r="K23" s="43">
        <v>2004</v>
      </c>
      <c r="L23" s="216" t="s">
        <v>181</v>
      </c>
      <c r="M23" s="112">
        <v>10</v>
      </c>
    </row>
    <row r="24" spans="1:13" ht="13.2" customHeight="1" x14ac:dyDescent="0.25">
      <c r="A24" s="512"/>
      <c r="B24" s="444" t="s">
        <v>232</v>
      </c>
      <c r="C24" s="444"/>
      <c r="D24" s="581" t="s">
        <v>604</v>
      </c>
      <c r="E24" s="581"/>
      <c r="F24" s="581"/>
      <c r="G24" s="581"/>
      <c r="H24" s="581"/>
      <c r="I24" s="581"/>
      <c r="J24" s="581"/>
      <c r="K24" s="43">
        <v>2002</v>
      </c>
      <c r="L24" s="216" t="s">
        <v>181</v>
      </c>
      <c r="M24" s="112">
        <v>10</v>
      </c>
    </row>
    <row r="25" spans="1:13" ht="13.2" customHeight="1" x14ac:dyDescent="0.25">
      <c r="A25" s="513"/>
      <c r="B25" s="444" t="s">
        <v>232</v>
      </c>
      <c r="C25" s="444"/>
      <c r="D25" s="474" t="s">
        <v>527</v>
      </c>
      <c r="E25" s="474"/>
      <c r="F25" s="474"/>
      <c r="G25" s="474"/>
      <c r="H25" s="474"/>
      <c r="I25" s="474"/>
      <c r="J25" s="474"/>
      <c r="K25" s="43">
        <v>2002</v>
      </c>
      <c r="L25" s="215" t="s">
        <v>181</v>
      </c>
      <c r="M25" s="112">
        <v>10</v>
      </c>
    </row>
    <row r="26" spans="1:13" ht="13.2" customHeight="1" x14ac:dyDescent="0.25">
      <c r="A26" s="211"/>
      <c r="B26" s="212"/>
      <c r="L26" s="36" t="s">
        <v>372</v>
      </c>
      <c r="M26" s="36">
        <f>SUM(M21:M25)</f>
        <v>50</v>
      </c>
    </row>
    <row r="27" spans="1:13" x14ac:dyDescent="0.25">
      <c r="A27" s="212"/>
      <c r="B27" s="212"/>
    </row>
  </sheetData>
  <mergeCells count="34">
    <mergeCell ref="A21:A25"/>
    <mergeCell ref="B14:C14"/>
    <mergeCell ref="B15:C15"/>
    <mergeCell ref="B16:C16"/>
    <mergeCell ref="D14:J14"/>
    <mergeCell ref="D15:J15"/>
    <mergeCell ref="D16:J16"/>
    <mergeCell ref="B25:C25"/>
    <mergeCell ref="B24:C24"/>
    <mergeCell ref="D25:J25"/>
    <mergeCell ref="D24:J24"/>
    <mergeCell ref="D21:J21"/>
    <mergeCell ref="D23:J23"/>
    <mergeCell ref="A12:A17"/>
    <mergeCell ref="B22:C22"/>
    <mergeCell ref="D22:J22"/>
    <mergeCell ref="A3:J3"/>
    <mergeCell ref="A4:A7"/>
    <mergeCell ref="B4:J4"/>
    <mergeCell ref="C5:J5"/>
    <mergeCell ref="B11:C11"/>
    <mergeCell ref="D11:J11"/>
    <mergeCell ref="C6:J6"/>
    <mergeCell ref="C7:J7"/>
    <mergeCell ref="B21:C21"/>
    <mergeCell ref="B23:C23"/>
    <mergeCell ref="B12:C12"/>
    <mergeCell ref="B13:C13"/>
    <mergeCell ref="B17:C17"/>
    <mergeCell ref="D12:J12"/>
    <mergeCell ref="D13:J13"/>
    <mergeCell ref="D17:J17"/>
    <mergeCell ref="D20:J20"/>
    <mergeCell ref="B20:C20"/>
  </mergeCells>
  <phoneticPr fontId="2" type="noConversion"/>
  <printOptions horizontalCentered="1" vertic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A2" sqref="A2:M17"/>
    </sheetView>
  </sheetViews>
  <sheetFormatPr defaultRowHeight="13.2" x14ac:dyDescent="0.25"/>
  <cols>
    <col min="1" max="2" width="7.44140625" customWidth="1"/>
    <col min="3" max="3" width="7.33203125" customWidth="1"/>
    <col min="9" max="9" width="12.5546875" customWidth="1"/>
    <col min="10" max="10" width="18.5546875" customWidth="1"/>
    <col min="11" max="11" width="10.33203125" customWidth="1"/>
    <col min="12" max="12" width="15.44140625" customWidth="1"/>
    <col min="13" max="13" width="8.33203125" customWidth="1"/>
    <col min="14" max="14" width="6.6640625" customWidth="1"/>
    <col min="15" max="15" width="7.44140625" customWidth="1"/>
  </cols>
  <sheetData>
    <row r="2" spans="1:13" ht="13.8" thickBot="1" x14ac:dyDescent="0.3"/>
    <row r="3" spans="1:13" ht="13.8" thickBot="1" x14ac:dyDescent="0.3">
      <c r="A3" s="478" t="s">
        <v>45</v>
      </c>
      <c r="B3" s="533"/>
      <c r="C3" s="533"/>
      <c r="D3" s="533"/>
      <c r="E3" s="533"/>
      <c r="F3" s="533"/>
      <c r="G3" s="533"/>
      <c r="H3" s="533"/>
      <c r="I3" s="533"/>
      <c r="J3" s="480"/>
    </row>
    <row r="4" spans="1:13" x14ac:dyDescent="0.25">
      <c r="A4" s="582" t="s">
        <v>98</v>
      </c>
      <c r="B4" s="585" t="s">
        <v>184</v>
      </c>
      <c r="C4" s="536"/>
      <c r="D4" s="536"/>
      <c r="E4" s="536"/>
      <c r="F4" s="536"/>
      <c r="G4" s="536"/>
      <c r="H4" s="536"/>
      <c r="I4" s="536"/>
      <c r="J4" s="537"/>
    </row>
    <row r="5" spans="1:13" x14ac:dyDescent="0.25">
      <c r="A5" s="583"/>
      <c r="B5" s="16" t="s">
        <v>60</v>
      </c>
      <c r="C5" s="474" t="s">
        <v>61</v>
      </c>
      <c r="D5" s="474"/>
      <c r="E5" s="474"/>
      <c r="F5" s="474"/>
      <c r="G5" s="474"/>
      <c r="H5" s="474"/>
      <c r="I5" s="474"/>
      <c r="J5" s="475"/>
    </row>
    <row r="6" spans="1:13" ht="13.8" thickBot="1" x14ac:dyDescent="0.3">
      <c r="A6" s="584"/>
      <c r="B6" s="17" t="s">
        <v>62</v>
      </c>
      <c r="C6" s="578" t="s">
        <v>63</v>
      </c>
      <c r="D6" s="579"/>
      <c r="E6" s="579"/>
      <c r="F6" s="579"/>
      <c r="G6" s="579"/>
      <c r="H6" s="579"/>
      <c r="I6" s="579"/>
      <c r="J6" s="580"/>
    </row>
    <row r="8" spans="1:13" x14ac:dyDescent="0.25">
      <c r="A8" s="11" t="s">
        <v>110</v>
      </c>
    </row>
    <row r="9" spans="1:13" x14ac:dyDescent="0.25">
      <c r="A9" s="11" t="s">
        <v>45</v>
      </c>
    </row>
    <row r="10" spans="1:13" ht="26.4" x14ac:dyDescent="0.25">
      <c r="A10" s="235" t="s">
        <v>111</v>
      </c>
      <c r="B10" s="410" t="s">
        <v>173</v>
      </c>
      <c r="C10" s="410"/>
      <c r="D10" s="410" t="s">
        <v>184</v>
      </c>
      <c r="E10" s="410"/>
      <c r="F10" s="410"/>
      <c r="G10" s="410"/>
      <c r="H10" s="410"/>
      <c r="I10" s="410"/>
      <c r="J10" s="410"/>
      <c r="K10" s="233" t="s">
        <v>108</v>
      </c>
      <c r="L10" s="233" t="s">
        <v>175</v>
      </c>
      <c r="M10" s="98" t="s">
        <v>427</v>
      </c>
    </row>
    <row r="11" spans="1:13" x14ac:dyDescent="0.25">
      <c r="A11" s="234" t="s">
        <v>60</v>
      </c>
      <c r="B11" s="474" t="s">
        <v>223</v>
      </c>
      <c r="C11" s="474"/>
      <c r="D11" s="474" t="s">
        <v>224</v>
      </c>
      <c r="E11" s="474"/>
      <c r="F11" s="474"/>
      <c r="G11" s="474"/>
      <c r="H11" s="474"/>
      <c r="I11" s="474"/>
      <c r="J11" s="474"/>
      <c r="K11" s="235" t="s">
        <v>425</v>
      </c>
      <c r="L11" s="238" t="s">
        <v>181</v>
      </c>
      <c r="M11" s="5">
        <v>40</v>
      </c>
    </row>
    <row r="12" spans="1:13" x14ac:dyDescent="0.25">
      <c r="L12" s="36" t="s">
        <v>372</v>
      </c>
      <c r="M12" s="36">
        <v>40</v>
      </c>
    </row>
    <row r="14" spans="1:13" x14ac:dyDescent="0.25">
      <c r="A14" s="11" t="s">
        <v>45</v>
      </c>
    </row>
    <row r="15" spans="1:13" ht="12.75" customHeight="1" x14ac:dyDescent="0.25">
      <c r="A15" s="235" t="s">
        <v>111</v>
      </c>
      <c r="B15" s="410" t="s">
        <v>173</v>
      </c>
      <c r="C15" s="410"/>
      <c r="D15" s="410" t="s">
        <v>184</v>
      </c>
      <c r="E15" s="410"/>
      <c r="F15" s="410"/>
      <c r="G15" s="410"/>
      <c r="H15" s="410"/>
      <c r="I15" s="410"/>
      <c r="J15" s="410"/>
      <c r="K15" s="233" t="s">
        <v>108</v>
      </c>
      <c r="L15" s="233" t="s">
        <v>107</v>
      </c>
      <c r="M15" s="98" t="s">
        <v>427</v>
      </c>
    </row>
    <row r="16" spans="1:13" x14ac:dyDescent="0.25">
      <c r="A16" s="234" t="s">
        <v>62</v>
      </c>
      <c r="B16" s="474" t="s">
        <v>223</v>
      </c>
      <c r="C16" s="474"/>
      <c r="D16" s="538" t="s">
        <v>225</v>
      </c>
      <c r="E16" s="474"/>
      <c r="F16" s="474"/>
      <c r="G16" s="474"/>
      <c r="H16" s="474"/>
      <c r="I16" s="474"/>
      <c r="J16" s="474"/>
      <c r="K16" s="235" t="s">
        <v>424</v>
      </c>
      <c r="L16" s="238" t="s">
        <v>181</v>
      </c>
      <c r="M16" s="5">
        <v>20</v>
      </c>
    </row>
    <row r="17" spans="12:13" x14ac:dyDescent="0.25">
      <c r="L17" s="36" t="s">
        <v>372</v>
      </c>
      <c r="M17" s="36">
        <v>20</v>
      </c>
    </row>
  </sheetData>
  <mergeCells count="13">
    <mergeCell ref="A3:J3"/>
    <mergeCell ref="B16:C16"/>
    <mergeCell ref="D16:J16"/>
    <mergeCell ref="D15:J15"/>
    <mergeCell ref="A4:A6"/>
    <mergeCell ref="B4:J4"/>
    <mergeCell ref="C5:J5"/>
    <mergeCell ref="C6:J6"/>
    <mergeCell ref="B11:C11"/>
    <mergeCell ref="D10:J10"/>
    <mergeCell ref="D11:J11"/>
    <mergeCell ref="B10:C10"/>
    <mergeCell ref="B15:C15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2" sqref="A2:M22"/>
    </sheetView>
  </sheetViews>
  <sheetFormatPr defaultRowHeight="13.2" x14ac:dyDescent="0.25"/>
  <cols>
    <col min="1" max="2" width="7.44140625" customWidth="1"/>
    <col min="3" max="3" width="7.33203125" customWidth="1"/>
    <col min="6" max="6" width="7.109375" customWidth="1"/>
    <col min="7" max="8" width="9.109375" hidden="1" customWidth="1"/>
    <col min="9" max="9" width="12.5546875" hidden="1" customWidth="1"/>
    <col min="10" max="10" width="5.88671875" customWidth="1"/>
    <col min="11" max="11" width="10.33203125" customWidth="1"/>
    <col min="12" max="12" width="18.88671875" customWidth="1"/>
    <col min="13" max="13" width="8.33203125" customWidth="1"/>
    <col min="14" max="14" width="6.6640625" customWidth="1"/>
    <col min="15" max="15" width="7.44140625" customWidth="1"/>
  </cols>
  <sheetData>
    <row r="1" spans="1:10" ht="13.8" thickBot="1" x14ac:dyDescent="0.3"/>
    <row r="2" spans="1:10" ht="13.8" thickBot="1" x14ac:dyDescent="0.3">
      <c r="A2" s="478" t="s">
        <v>45</v>
      </c>
      <c r="B2" s="533"/>
      <c r="C2" s="533"/>
      <c r="D2" s="533"/>
      <c r="E2" s="533"/>
      <c r="F2" s="533"/>
      <c r="G2" s="533"/>
      <c r="H2" s="533"/>
      <c r="I2" s="533"/>
      <c r="J2" s="480"/>
    </row>
    <row r="3" spans="1:10" x14ac:dyDescent="0.25">
      <c r="A3" s="589" t="s">
        <v>100</v>
      </c>
      <c r="B3" s="532" t="s">
        <v>282</v>
      </c>
      <c r="C3" s="474" t="s">
        <v>39</v>
      </c>
      <c r="D3" s="474" t="s">
        <v>14</v>
      </c>
      <c r="E3" s="474"/>
      <c r="F3" s="474"/>
      <c r="G3" s="474"/>
      <c r="H3" s="474"/>
      <c r="I3" s="474"/>
      <c r="J3" s="475"/>
    </row>
    <row r="4" spans="1:10" x14ac:dyDescent="0.25">
      <c r="A4" s="583"/>
      <c r="B4" s="20" t="s">
        <v>73</v>
      </c>
      <c r="C4" s="474" t="s">
        <v>66</v>
      </c>
      <c r="D4" s="474" t="s">
        <v>16</v>
      </c>
      <c r="E4" s="474"/>
      <c r="F4" s="474"/>
      <c r="G4" s="474"/>
      <c r="H4" s="474"/>
      <c r="I4" s="474"/>
      <c r="J4" s="475"/>
    </row>
    <row r="5" spans="1:10" x14ac:dyDescent="0.25">
      <c r="A5" s="583"/>
      <c r="B5" s="20" t="s">
        <v>74</v>
      </c>
      <c r="C5" s="474" t="s">
        <v>169</v>
      </c>
      <c r="D5" s="474"/>
      <c r="E5" s="474"/>
      <c r="F5" s="474"/>
      <c r="G5" s="474"/>
      <c r="H5" s="474"/>
      <c r="I5" s="474"/>
      <c r="J5" s="475"/>
    </row>
    <row r="6" spans="1:10" x14ac:dyDescent="0.25">
      <c r="A6" s="583"/>
      <c r="B6" s="586" t="s">
        <v>76</v>
      </c>
      <c r="C6" s="474" t="s">
        <v>170</v>
      </c>
      <c r="D6" s="474" t="s">
        <v>14</v>
      </c>
      <c r="E6" s="474"/>
      <c r="F6" s="474"/>
      <c r="G6" s="474"/>
      <c r="H6" s="474"/>
      <c r="I6" s="474"/>
      <c r="J6" s="475"/>
    </row>
    <row r="7" spans="1:10" x14ac:dyDescent="0.25">
      <c r="A7" s="583"/>
      <c r="B7" s="590"/>
      <c r="C7" s="16" t="s">
        <v>78</v>
      </c>
      <c r="D7" s="441" t="s">
        <v>14</v>
      </c>
      <c r="E7" s="442"/>
      <c r="F7" s="442"/>
      <c r="G7" s="442"/>
      <c r="H7" s="442"/>
      <c r="I7" s="442"/>
      <c r="J7" s="575"/>
    </row>
    <row r="8" spans="1:10" x14ac:dyDescent="0.25">
      <c r="A8" s="583"/>
      <c r="B8" s="591"/>
      <c r="C8" s="16" t="s">
        <v>79</v>
      </c>
      <c r="D8" s="441" t="s">
        <v>16</v>
      </c>
      <c r="E8" s="442"/>
      <c r="F8" s="442"/>
      <c r="G8" s="442"/>
      <c r="H8" s="442"/>
      <c r="I8" s="442"/>
      <c r="J8" s="575"/>
    </row>
    <row r="9" spans="1:10" x14ac:dyDescent="0.25">
      <c r="A9" s="583"/>
      <c r="B9" s="586" t="s">
        <v>80</v>
      </c>
      <c r="C9" s="474" t="s">
        <v>81</v>
      </c>
      <c r="D9" s="474" t="s">
        <v>16</v>
      </c>
      <c r="E9" s="474"/>
      <c r="F9" s="474"/>
      <c r="G9" s="474"/>
      <c r="H9" s="474"/>
      <c r="I9" s="474"/>
      <c r="J9" s="475"/>
    </row>
    <row r="10" spans="1:10" x14ac:dyDescent="0.25">
      <c r="A10" s="583"/>
      <c r="B10" s="587"/>
      <c r="C10" s="16" t="s">
        <v>82</v>
      </c>
      <c r="D10" s="441" t="s">
        <v>14</v>
      </c>
      <c r="E10" s="442"/>
      <c r="F10" s="442"/>
      <c r="G10" s="442"/>
      <c r="H10" s="442"/>
      <c r="I10" s="442"/>
      <c r="J10" s="575"/>
    </row>
    <row r="11" spans="1:10" x14ac:dyDescent="0.25">
      <c r="A11" s="583"/>
      <c r="B11" s="588"/>
      <c r="C11" s="16" t="s">
        <v>83</v>
      </c>
      <c r="D11" s="441" t="s">
        <v>16</v>
      </c>
      <c r="E11" s="442"/>
      <c r="F11" s="442"/>
      <c r="G11" s="442"/>
      <c r="H11" s="442"/>
      <c r="I11" s="442"/>
      <c r="J11" s="575"/>
    </row>
    <row r="12" spans="1:10" x14ac:dyDescent="0.25">
      <c r="A12" s="583"/>
      <c r="B12" s="592" t="s">
        <v>84</v>
      </c>
      <c r="C12" s="474" t="s">
        <v>85</v>
      </c>
      <c r="D12" s="474" t="s">
        <v>16</v>
      </c>
      <c r="E12" s="474"/>
      <c r="F12" s="474"/>
      <c r="G12" s="474"/>
      <c r="H12" s="474"/>
      <c r="I12" s="474"/>
      <c r="J12" s="475"/>
    </row>
    <row r="13" spans="1:10" x14ac:dyDescent="0.25">
      <c r="A13" s="583"/>
      <c r="B13" s="593"/>
      <c r="C13" s="16" t="s">
        <v>86</v>
      </c>
      <c r="D13" s="441" t="s">
        <v>61</v>
      </c>
      <c r="E13" s="442"/>
      <c r="F13" s="442"/>
      <c r="G13" s="442"/>
      <c r="H13" s="442"/>
      <c r="I13" s="442"/>
      <c r="J13" s="575"/>
    </row>
    <row r="14" spans="1:10" ht="13.8" thickBot="1" x14ac:dyDescent="0.3">
      <c r="A14" s="584"/>
      <c r="B14" s="594"/>
      <c r="C14" s="17" t="s">
        <v>87</v>
      </c>
      <c r="D14" s="578" t="s">
        <v>63</v>
      </c>
      <c r="E14" s="579"/>
      <c r="F14" s="579"/>
      <c r="G14" s="579"/>
      <c r="H14" s="579"/>
      <c r="I14" s="579"/>
      <c r="J14" s="580"/>
    </row>
    <row r="17" spans="1:13" x14ac:dyDescent="0.25">
      <c r="A17" s="11" t="s">
        <v>110</v>
      </c>
    </row>
    <row r="19" spans="1:13" x14ac:dyDescent="0.25">
      <c r="A19" s="11" t="s">
        <v>45</v>
      </c>
    </row>
    <row r="20" spans="1:13" ht="26.4" x14ac:dyDescent="0.25">
      <c r="A20" s="168" t="s">
        <v>111</v>
      </c>
      <c r="B20" s="410" t="s">
        <v>173</v>
      </c>
      <c r="C20" s="410"/>
      <c r="D20" s="410" t="s">
        <v>178</v>
      </c>
      <c r="E20" s="410"/>
      <c r="F20" s="410"/>
      <c r="G20" s="410"/>
      <c r="H20" s="410"/>
      <c r="I20" s="410"/>
      <c r="J20" s="410"/>
      <c r="K20" s="168" t="s">
        <v>108</v>
      </c>
      <c r="L20" s="168" t="s">
        <v>179</v>
      </c>
      <c r="M20" s="130" t="s">
        <v>427</v>
      </c>
    </row>
    <row r="21" spans="1:13" ht="26.4" x14ac:dyDescent="0.25">
      <c r="A21" s="171" t="s">
        <v>86</v>
      </c>
      <c r="B21" s="360" t="s">
        <v>232</v>
      </c>
      <c r="C21" s="320"/>
      <c r="D21" s="360" t="s">
        <v>277</v>
      </c>
      <c r="E21" s="320"/>
      <c r="F21" s="320"/>
      <c r="G21" s="320"/>
      <c r="H21" s="320"/>
      <c r="I21" s="320"/>
      <c r="J21" s="320"/>
      <c r="K21" s="166">
        <v>2012</v>
      </c>
      <c r="L21" s="167" t="s">
        <v>276</v>
      </c>
      <c r="M21" s="112">
        <v>30</v>
      </c>
    </row>
    <row r="22" spans="1:13" x14ac:dyDescent="0.25">
      <c r="L22" s="11" t="s">
        <v>372</v>
      </c>
      <c r="M22" s="11">
        <f>SUM(M21)</f>
        <v>30</v>
      </c>
    </row>
  </sheetData>
  <mergeCells count="21">
    <mergeCell ref="B20:C20"/>
    <mergeCell ref="D20:J20"/>
    <mergeCell ref="B21:C21"/>
    <mergeCell ref="D21:J21"/>
    <mergeCell ref="A2:J2"/>
    <mergeCell ref="A3:A14"/>
    <mergeCell ref="B3:J3"/>
    <mergeCell ref="C4:J4"/>
    <mergeCell ref="C5:J5"/>
    <mergeCell ref="B6:B8"/>
    <mergeCell ref="C6:J6"/>
    <mergeCell ref="D7:J7"/>
    <mergeCell ref="D8:J8"/>
    <mergeCell ref="B12:B14"/>
    <mergeCell ref="C12:J12"/>
    <mergeCell ref="D13:J13"/>
    <mergeCell ref="D14:J14"/>
    <mergeCell ref="B9:B11"/>
    <mergeCell ref="C9:J9"/>
    <mergeCell ref="D10:J10"/>
    <mergeCell ref="D11:J11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zoomScale="90" zoomScaleNormal="90" workbookViewId="0">
      <selection activeCell="S34" sqref="S34"/>
    </sheetView>
  </sheetViews>
  <sheetFormatPr defaultRowHeight="13.2" x14ac:dyDescent="0.25"/>
  <cols>
    <col min="1" max="1" width="7.6640625" customWidth="1"/>
    <col min="2" max="2" width="7.44140625" style="25" customWidth="1"/>
    <col min="3" max="3" width="4.6640625" style="25" customWidth="1"/>
    <col min="9" max="9" width="8.88671875" customWidth="1"/>
    <col min="10" max="10" width="21.6640625" customWidth="1"/>
    <col min="11" max="11" width="21.33203125" customWidth="1"/>
    <col min="12" max="12" width="15.88671875" customWidth="1"/>
    <col min="13" max="13" width="8.6640625" customWidth="1"/>
    <col min="14" max="14" width="6.5546875" customWidth="1"/>
    <col min="15" max="15" width="6.6640625" customWidth="1"/>
    <col min="16" max="16" width="9.5546875" customWidth="1"/>
  </cols>
  <sheetData>
    <row r="1" spans="1:16" ht="13.8" thickBot="1" x14ac:dyDescent="0.3">
      <c r="A1" s="423" t="s">
        <v>2</v>
      </c>
      <c r="B1" s="424"/>
      <c r="C1" s="424"/>
      <c r="D1" s="424"/>
      <c r="E1" s="425"/>
    </row>
    <row r="2" spans="1:16" x14ac:dyDescent="0.25">
      <c r="A2" s="426" t="s">
        <v>88</v>
      </c>
      <c r="B2" s="432" t="s">
        <v>4</v>
      </c>
      <c r="C2" s="433"/>
      <c r="D2" s="433"/>
      <c r="E2" s="434"/>
    </row>
    <row r="3" spans="1:16" x14ac:dyDescent="0.25">
      <c r="A3" s="427"/>
      <c r="B3" s="429" t="s">
        <v>101</v>
      </c>
      <c r="C3" s="432" t="s">
        <v>10</v>
      </c>
      <c r="D3" s="433"/>
      <c r="E3" s="434"/>
    </row>
    <row r="4" spans="1:16" x14ac:dyDescent="0.25">
      <c r="A4" s="427"/>
      <c r="B4" s="430"/>
      <c r="C4" s="26" t="s">
        <v>13</v>
      </c>
      <c r="D4" s="432" t="s">
        <v>14</v>
      </c>
      <c r="E4" s="434"/>
    </row>
    <row r="5" spans="1:16" x14ac:dyDescent="0.25">
      <c r="A5" s="427"/>
      <c r="B5" s="431"/>
      <c r="C5" s="26" t="s">
        <v>15</v>
      </c>
      <c r="D5" s="432" t="s">
        <v>16</v>
      </c>
      <c r="E5" s="434"/>
    </row>
    <row r="6" spans="1:16" x14ac:dyDescent="0.25">
      <c r="A6" s="427"/>
      <c r="B6" s="435" t="s">
        <v>11</v>
      </c>
      <c r="C6" s="432" t="s">
        <v>12</v>
      </c>
      <c r="D6" s="433"/>
      <c r="E6" s="434"/>
    </row>
    <row r="7" spans="1:16" x14ac:dyDescent="0.25">
      <c r="A7" s="427"/>
      <c r="B7" s="435"/>
      <c r="C7" s="26" t="s">
        <v>17</v>
      </c>
      <c r="D7" s="432" t="s">
        <v>14</v>
      </c>
      <c r="E7" s="434"/>
    </row>
    <row r="8" spans="1:16" ht="13.8" thickBot="1" x14ac:dyDescent="0.3">
      <c r="A8" s="428"/>
      <c r="B8" s="436"/>
      <c r="C8" s="27" t="s">
        <v>18</v>
      </c>
      <c r="D8" s="408" t="s">
        <v>16</v>
      </c>
      <c r="E8" s="409"/>
    </row>
    <row r="9" spans="1:16" x14ac:dyDescent="0.25">
      <c r="B9" s="28"/>
    </row>
    <row r="10" spans="1:16" x14ac:dyDescent="0.25">
      <c r="A10" s="11" t="s">
        <v>2</v>
      </c>
    </row>
    <row r="11" spans="1:16" ht="26.4" x14ac:dyDescent="0.25">
      <c r="A11" s="96" t="s">
        <v>111</v>
      </c>
      <c r="B11" s="410" t="s">
        <v>109</v>
      </c>
      <c r="C11" s="410"/>
      <c r="D11" s="411" t="s">
        <v>105</v>
      </c>
      <c r="E11" s="412"/>
      <c r="F11" s="412"/>
      <c r="G11" s="412"/>
      <c r="H11" s="412"/>
      <c r="I11" s="413"/>
      <c r="J11" s="96" t="s">
        <v>106</v>
      </c>
      <c r="K11" s="96" t="s">
        <v>321</v>
      </c>
      <c r="L11" s="96" t="s">
        <v>107</v>
      </c>
      <c r="M11" s="98" t="s">
        <v>108</v>
      </c>
      <c r="N11" s="96" t="s">
        <v>102</v>
      </c>
      <c r="O11" s="96" t="s">
        <v>103</v>
      </c>
      <c r="P11" s="98" t="s">
        <v>427</v>
      </c>
    </row>
    <row r="12" spans="1:16" x14ac:dyDescent="0.25">
      <c r="A12" s="110" t="s">
        <v>13</v>
      </c>
      <c r="B12" s="414"/>
      <c r="C12" s="415"/>
      <c r="D12" s="405"/>
      <c r="E12" s="406"/>
      <c r="F12" s="406"/>
      <c r="G12" s="406"/>
      <c r="H12" s="406"/>
      <c r="I12" s="407"/>
      <c r="J12" s="111"/>
      <c r="K12" s="111"/>
      <c r="L12" s="92"/>
      <c r="M12" s="43"/>
      <c r="N12" s="91"/>
      <c r="O12" s="91"/>
      <c r="P12" s="112"/>
    </row>
    <row r="14" spans="1:16" x14ac:dyDescent="0.25">
      <c r="A14" s="11" t="s">
        <v>2</v>
      </c>
    </row>
    <row r="15" spans="1:16" ht="26.4" x14ac:dyDescent="0.25">
      <c r="A15" s="96" t="s">
        <v>111</v>
      </c>
      <c r="B15" s="410" t="s">
        <v>109</v>
      </c>
      <c r="C15" s="410"/>
      <c r="D15" s="411" t="s">
        <v>105</v>
      </c>
      <c r="E15" s="412"/>
      <c r="F15" s="412"/>
      <c r="G15" s="412"/>
      <c r="H15" s="412"/>
      <c r="I15" s="413"/>
      <c r="J15" s="96" t="s">
        <v>106</v>
      </c>
      <c r="K15" s="96" t="s">
        <v>321</v>
      </c>
      <c r="L15" s="96" t="s">
        <v>107</v>
      </c>
      <c r="M15" s="98" t="s">
        <v>108</v>
      </c>
      <c r="N15" s="96" t="s">
        <v>102</v>
      </c>
      <c r="O15" s="96" t="s">
        <v>103</v>
      </c>
      <c r="P15" s="98" t="s">
        <v>427</v>
      </c>
    </row>
    <row r="16" spans="1:16" ht="28.5" customHeight="1" x14ac:dyDescent="0.25">
      <c r="A16" s="416" t="s">
        <v>15</v>
      </c>
      <c r="B16" s="419" t="s">
        <v>232</v>
      </c>
      <c r="C16" s="327"/>
      <c r="D16" s="419" t="s">
        <v>596</v>
      </c>
      <c r="E16" s="420"/>
      <c r="F16" s="420"/>
      <c r="G16" s="420"/>
      <c r="H16" s="420"/>
      <c r="I16" s="327"/>
      <c r="J16" s="115" t="s">
        <v>189</v>
      </c>
      <c r="K16" s="115" t="s">
        <v>326</v>
      </c>
      <c r="L16" s="87" t="s">
        <v>181</v>
      </c>
      <c r="M16" s="86">
        <v>2002</v>
      </c>
      <c r="N16" s="85">
        <v>28</v>
      </c>
      <c r="O16" s="85">
        <v>1</v>
      </c>
      <c r="P16" s="116">
        <f>N16/(10*O16)</f>
        <v>2.8</v>
      </c>
    </row>
    <row r="17" spans="1:18" ht="30" customHeight="1" x14ac:dyDescent="0.25">
      <c r="A17" s="417"/>
      <c r="B17" s="419" t="s">
        <v>426</v>
      </c>
      <c r="C17" s="421"/>
      <c r="D17" s="419" t="s">
        <v>597</v>
      </c>
      <c r="E17" s="422"/>
      <c r="F17" s="422"/>
      <c r="G17" s="422"/>
      <c r="H17" s="422"/>
      <c r="I17" s="421"/>
      <c r="J17" s="115" t="s">
        <v>189</v>
      </c>
      <c r="K17" s="115" t="s">
        <v>325</v>
      </c>
      <c r="L17" s="87" t="s">
        <v>181</v>
      </c>
      <c r="M17" s="86">
        <v>2004</v>
      </c>
      <c r="N17" s="85">
        <v>20</v>
      </c>
      <c r="O17" s="85">
        <v>1</v>
      </c>
      <c r="P17" s="116">
        <f>N17/(10*O17)</f>
        <v>2</v>
      </c>
    </row>
    <row r="18" spans="1:18" ht="25.5" customHeight="1" x14ac:dyDescent="0.25">
      <c r="A18" s="417"/>
      <c r="B18" s="419" t="s">
        <v>426</v>
      </c>
      <c r="C18" s="421"/>
      <c r="D18" s="419" t="s">
        <v>598</v>
      </c>
      <c r="E18" s="422"/>
      <c r="F18" s="422"/>
      <c r="G18" s="422"/>
      <c r="H18" s="422"/>
      <c r="I18" s="421"/>
      <c r="J18" s="115" t="s">
        <v>189</v>
      </c>
      <c r="K18" s="85" t="s">
        <v>324</v>
      </c>
      <c r="L18" s="87" t="s">
        <v>181</v>
      </c>
      <c r="M18" s="86">
        <v>2006</v>
      </c>
      <c r="N18" s="85">
        <v>15</v>
      </c>
      <c r="O18" s="85">
        <v>1</v>
      </c>
      <c r="P18" s="116">
        <f>N18/(10*O18)</f>
        <v>1.5</v>
      </c>
    </row>
    <row r="19" spans="1:18" ht="38.25" customHeight="1" x14ac:dyDescent="0.25">
      <c r="A19" s="418"/>
      <c r="B19" s="419" t="s">
        <v>436</v>
      </c>
      <c r="C19" s="421"/>
      <c r="D19" s="419" t="s">
        <v>188</v>
      </c>
      <c r="E19" s="422"/>
      <c r="F19" s="422"/>
      <c r="G19" s="422"/>
      <c r="H19" s="422"/>
      <c r="I19" s="421"/>
      <c r="J19" s="85" t="s">
        <v>186</v>
      </c>
      <c r="K19" s="115" t="s">
        <v>323</v>
      </c>
      <c r="L19" s="85" t="s">
        <v>187</v>
      </c>
      <c r="M19" s="86">
        <v>2009</v>
      </c>
      <c r="N19" s="85">
        <v>152</v>
      </c>
      <c r="O19" s="85">
        <v>3</v>
      </c>
      <c r="P19" s="116">
        <f>N19/(10*O19)</f>
        <v>5.0666666666666664</v>
      </c>
    </row>
    <row r="20" spans="1:18" x14ac:dyDescent="0.25">
      <c r="O20" s="11" t="s">
        <v>372</v>
      </c>
      <c r="P20" s="117">
        <f>SUM(P16:P19)</f>
        <v>11.366666666666667</v>
      </c>
    </row>
    <row r="21" spans="1:18" x14ac:dyDescent="0.25">
      <c r="A21" s="11" t="s">
        <v>2</v>
      </c>
    </row>
    <row r="22" spans="1:18" s="29" customFormat="1" ht="26.4" x14ac:dyDescent="0.25">
      <c r="A22" s="118" t="s">
        <v>111</v>
      </c>
      <c r="B22" s="437" t="s">
        <v>109</v>
      </c>
      <c r="C22" s="437"/>
      <c r="D22" s="438" t="s">
        <v>105</v>
      </c>
      <c r="E22" s="439"/>
      <c r="F22" s="439"/>
      <c r="G22" s="439"/>
      <c r="H22" s="439"/>
      <c r="I22" s="440"/>
      <c r="J22" s="118" t="s">
        <v>106</v>
      </c>
      <c r="K22" s="118" t="s">
        <v>321</v>
      </c>
      <c r="L22" s="118" t="s">
        <v>107</v>
      </c>
      <c r="M22" s="119" t="s">
        <v>108</v>
      </c>
      <c r="N22" s="118" t="s">
        <v>102</v>
      </c>
      <c r="O22" s="118" t="s">
        <v>104</v>
      </c>
      <c r="P22" s="98" t="s">
        <v>427</v>
      </c>
    </row>
    <row r="23" spans="1:18" ht="38.25" customHeight="1" x14ac:dyDescent="0.25">
      <c r="A23" s="416" t="s">
        <v>17</v>
      </c>
      <c r="B23" s="320" t="s">
        <v>428</v>
      </c>
      <c r="C23" s="320"/>
      <c r="D23" s="441" t="s">
        <v>193</v>
      </c>
      <c r="E23" s="442"/>
      <c r="F23" s="442"/>
      <c r="G23" s="442"/>
      <c r="H23" s="442"/>
      <c r="I23" s="443"/>
      <c r="J23" s="88" t="s">
        <v>194</v>
      </c>
      <c r="K23" s="114" t="s">
        <v>327</v>
      </c>
      <c r="L23" s="12" t="s">
        <v>195</v>
      </c>
      <c r="M23" s="13">
        <v>2010</v>
      </c>
      <c r="N23" s="12">
        <v>453</v>
      </c>
      <c r="O23" s="12">
        <v>3</v>
      </c>
      <c r="P23" s="5">
        <f>N23/(10*O23)</f>
        <v>15.1</v>
      </c>
    </row>
    <row r="24" spans="1:18" ht="41.25" customHeight="1" x14ac:dyDescent="0.25">
      <c r="A24" s="417"/>
      <c r="B24" s="444" t="s">
        <v>429</v>
      </c>
      <c r="C24" s="320"/>
      <c r="D24" s="445" t="s">
        <v>196</v>
      </c>
      <c r="E24" s="442"/>
      <c r="F24" s="442"/>
      <c r="G24" s="442"/>
      <c r="H24" s="442"/>
      <c r="I24" s="443"/>
      <c r="J24" s="88" t="s">
        <v>197</v>
      </c>
      <c r="K24" s="88" t="s">
        <v>328</v>
      </c>
      <c r="L24" s="89" t="s">
        <v>198</v>
      </c>
      <c r="M24" s="61">
        <v>2012</v>
      </c>
      <c r="N24" s="88">
        <v>432</v>
      </c>
      <c r="O24" s="88">
        <v>3</v>
      </c>
      <c r="P24" s="5">
        <f>N24/(10*O24)</f>
        <v>14.4</v>
      </c>
    </row>
    <row r="25" spans="1:18" ht="30.75" customHeight="1" x14ac:dyDescent="0.25">
      <c r="A25" s="418"/>
      <c r="B25" s="320" t="s">
        <v>430</v>
      </c>
      <c r="C25" s="320"/>
      <c r="D25" s="446" t="s">
        <v>561</v>
      </c>
      <c r="E25" s="442"/>
      <c r="F25" s="442"/>
      <c r="G25" s="442"/>
      <c r="H25" s="442"/>
      <c r="I25" s="443"/>
      <c r="J25" s="88" t="s">
        <v>197</v>
      </c>
      <c r="K25" s="88" t="s">
        <v>329</v>
      </c>
      <c r="L25" s="24" t="s">
        <v>198</v>
      </c>
      <c r="M25" s="13">
        <v>2014</v>
      </c>
      <c r="N25" s="12">
        <v>346</v>
      </c>
      <c r="O25" s="12">
        <v>2</v>
      </c>
      <c r="P25" s="5">
        <f>N25/(10*O25)</f>
        <v>17.3</v>
      </c>
    </row>
    <row r="26" spans="1:18" s="76" customFormat="1" x14ac:dyDescent="0.25">
      <c r="B26" s="178"/>
      <c r="C26" s="178"/>
      <c r="O26" s="179" t="s">
        <v>372</v>
      </c>
      <c r="P26" s="181">
        <f>SUM(P23:P25)</f>
        <v>46.8</v>
      </c>
      <c r="R26" s="180"/>
    </row>
    <row r="27" spans="1:18" x14ac:dyDescent="0.25">
      <c r="A27" s="11" t="s">
        <v>2</v>
      </c>
    </row>
    <row r="28" spans="1:18" ht="26.4" x14ac:dyDescent="0.25">
      <c r="A28" s="96" t="s">
        <v>111</v>
      </c>
      <c r="B28" s="410" t="s">
        <v>109</v>
      </c>
      <c r="C28" s="410"/>
      <c r="D28" s="410" t="s">
        <v>105</v>
      </c>
      <c r="E28" s="410"/>
      <c r="F28" s="410"/>
      <c r="G28" s="410"/>
      <c r="H28" s="410"/>
      <c r="I28" s="410"/>
      <c r="J28" s="96" t="s">
        <v>106</v>
      </c>
      <c r="K28" s="96" t="s">
        <v>321</v>
      </c>
      <c r="L28" s="96" t="s">
        <v>107</v>
      </c>
      <c r="M28" s="98" t="s">
        <v>108</v>
      </c>
      <c r="N28" s="96" t="s">
        <v>102</v>
      </c>
      <c r="O28" s="96" t="s">
        <v>104</v>
      </c>
      <c r="P28" s="98" t="s">
        <v>427</v>
      </c>
    </row>
    <row r="29" spans="1:18" ht="37.5" customHeight="1" x14ac:dyDescent="0.25">
      <c r="A29" s="447" t="s">
        <v>18</v>
      </c>
      <c r="B29" s="449" t="s">
        <v>602</v>
      </c>
      <c r="C29" s="358"/>
      <c r="D29" s="450" t="s">
        <v>432</v>
      </c>
      <c r="E29" s="451"/>
      <c r="F29" s="451"/>
      <c r="G29" s="451"/>
      <c r="H29" s="451"/>
      <c r="I29" s="451"/>
      <c r="J29" s="218" t="s">
        <v>189</v>
      </c>
      <c r="K29" s="219" t="s">
        <v>332</v>
      </c>
      <c r="L29" s="213" t="s">
        <v>181</v>
      </c>
      <c r="M29" s="61">
        <v>2005</v>
      </c>
      <c r="N29" s="61">
        <v>170</v>
      </c>
      <c r="O29" s="61">
        <v>2</v>
      </c>
      <c r="P29" s="220">
        <f>N29/(20*O29)</f>
        <v>4.25</v>
      </c>
    </row>
    <row r="30" spans="1:18" ht="54.6" customHeight="1" x14ac:dyDescent="0.25">
      <c r="A30" s="448"/>
      <c r="B30" s="444" t="s">
        <v>434</v>
      </c>
      <c r="C30" s="320"/>
      <c r="D30" s="450" t="s">
        <v>431</v>
      </c>
      <c r="E30" s="451"/>
      <c r="F30" s="451"/>
      <c r="G30" s="451"/>
      <c r="H30" s="451"/>
      <c r="I30" s="451"/>
      <c r="J30" s="89" t="s">
        <v>189</v>
      </c>
      <c r="K30" s="88" t="s">
        <v>324</v>
      </c>
      <c r="L30" s="90" t="s">
        <v>181</v>
      </c>
      <c r="M30" s="61">
        <v>2006</v>
      </c>
      <c r="N30" s="88">
        <v>238</v>
      </c>
      <c r="O30" s="88">
        <v>4</v>
      </c>
      <c r="P30" s="114">
        <f>N30/(20*O30)</f>
        <v>2.9750000000000001</v>
      </c>
    </row>
    <row r="31" spans="1:18" ht="42" customHeight="1" x14ac:dyDescent="0.25">
      <c r="A31" s="448"/>
      <c r="B31" s="444" t="s">
        <v>433</v>
      </c>
      <c r="C31" s="320"/>
      <c r="D31" s="450" t="s">
        <v>190</v>
      </c>
      <c r="E31" s="450"/>
      <c r="F31" s="450"/>
      <c r="G31" s="450"/>
      <c r="H31" s="450"/>
      <c r="I31" s="450"/>
      <c r="J31" s="89" t="s">
        <v>189</v>
      </c>
      <c r="K31" s="113" t="s">
        <v>325</v>
      </c>
      <c r="L31" s="90" t="s">
        <v>181</v>
      </c>
      <c r="M31" s="61">
        <v>2004</v>
      </c>
      <c r="N31" s="88">
        <v>189</v>
      </c>
      <c r="O31" s="88">
        <v>3</v>
      </c>
      <c r="P31" s="114">
        <f>N31/(20*O31)</f>
        <v>3.15</v>
      </c>
    </row>
    <row r="32" spans="1:18" ht="52.5" customHeight="1" x14ac:dyDescent="0.25">
      <c r="A32" s="448"/>
      <c r="B32" s="444" t="s">
        <v>601</v>
      </c>
      <c r="C32" s="320"/>
      <c r="D32" s="450" t="s">
        <v>192</v>
      </c>
      <c r="E32" s="450"/>
      <c r="F32" s="450"/>
      <c r="G32" s="450"/>
      <c r="H32" s="450"/>
      <c r="I32" s="450"/>
      <c r="J32" s="89" t="s">
        <v>189</v>
      </c>
      <c r="K32" s="113" t="s">
        <v>333</v>
      </c>
      <c r="L32" s="90" t="s">
        <v>181</v>
      </c>
      <c r="M32" s="61">
        <v>2002</v>
      </c>
      <c r="N32" s="88">
        <v>390</v>
      </c>
      <c r="O32" s="88">
        <v>3</v>
      </c>
      <c r="P32" s="114">
        <f>N32/(20*O32)</f>
        <v>6.5</v>
      </c>
    </row>
    <row r="33" spans="1:16" ht="51" customHeight="1" x14ac:dyDescent="0.25">
      <c r="A33" s="448"/>
      <c r="B33" s="444" t="s">
        <v>435</v>
      </c>
      <c r="C33" s="320"/>
      <c r="D33" s="451" t="s">
        <v>191</v>
      </c>
      <c r="E33" s="451"/>
      <c r="F33" s="451"/>
      <c r="G33" s="451"/>
      <c r="H33" s="451"/>
      <c r="I33" s="451"/>
      <c r="J33" s="88" t="s">
        <v>189</v>
      </c>
      <c r="K33" s="114" t="s">
        <v>326</v>
      </c>
      <c r="L33" s="88" t="s">
        <v>181</v>
      </c>
      <c r="M33" s="61">
        <v>2002</v>
      </c>
      <c r="N33" s="88">
        <v>392</v>
      </c>
      <c r="O33" s="88">
        <v>4</v>
      </c>
      <c r="P33" s="114">
        <f>N33/(20*O33)</f>
        <v>4.9000000000000004</v>
      </c>
    </row>
    <row r="34" spans="1:16" x14ac:dyDescent="0.25">
      <c r="O34" s="11" t="s">
        <v>372</v>
      </c>
      <c r="P34" s="117">
        <f>SUM(P29:P33)</f>
        <v>21.774999999999999</v>
      </c>
    </row>
  </sheetData>
  <mergeCells count="48">
    <mergeCell ref="A29:A33"/>
    <mergeCell ref="B29:C29"/>
    <mergeCell ref="D29:I29"/>
    <mergeCell ref="B30:C30"/>
    <mergeCell ref="D30:I30"/>
    <mergeCell ref="D31:I31"/>
    <mergeCell ref="D32:I32"/>
    <mergeCell ref="D33:I33"/>
    <mergeCell ref="B31:C31"/>
    <mergeCell ref="B32:C32"/>
    <mergeCell ref="B33:C33"/>
    <mergeCell ref="B28:C28"/>
    <mergeCell ref="D28:I28"/>
    <mergeCell ref="B22:C22"/>
    <mergeCell ref="D22:I22"/>
    <mergeCell ref="A23:A25"/>
    <mergeCell ref="B23:C23"/>
    <mergeCell ref="D23:I23"/>
    <mergeCell ref="B24:C24"/>
    <mergeCell ref="D24:I24"/>
    <mergeCell ref="B25:C25"/>
    <mergeCell ref="D25:I25"/>
    <mergeCell ref="A1:E1"/>
    <mergeCell ref="A2:A8"/>
    <mergeCell ref="B3:B5"/>
    <mergeCell ref="B2:E2"/>
    <mergeCell ref="C3:E3"/>
    <mergeCell ref="D4:E4"/>
    <mergeCell ref="D5:E5"/>
    <mergeCell ref="B6:B8"/>
    <mergeCell ref="C6:E6"/>
    <mergeCell ref="D7:E7"/>
    <mergeCell ref="B15:C15"/>
    <mergeCell ref="D15:I15"/>
    <mergeCell ref="A16:A19"/>
    <mergeCell ref="B16:C16"/>
    <mergeCell ref="D16:I16"/>
    <mergeCell ref="B17:C17"/>
    <mergeCell ref="D17:I17"/>
    <mergeCell ref="B18:C18"/>
    <mergeCell ref="D18:I18"/>
    <mergeCell ref="B19:C19"/>
    <mergeCell ref="D19:I19"/>
    <mergeCell ref="D12:I12"/>
    <mergeCell ref="D8:E8"/>
    <mergeCell ref="B11:C11"/>
    <mergeCell ref="D11:I11"/>
    <mergeCell ref="B12:C12"/>
  </mergeCells>
  <phoneticPr fontId="2" type="noConversion"/>
  <printOptions horizontalCentered="1" verticalCentered="1"/>
  <pageMargins left="0.7" right="0.7" top="0.75" bottom="0.75" header="0.3" footer="0.3"/>
  <pageSetup paperSize="9" scale="81" fitToHeight="0" orientation="landscape" r:id="rId1"/>
  <headerFooter alignWithMargins="0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90" zoomScaleNormal="90" workbookViewId="0">
      <selection activeCell="O27" sqref="O27"/>
    </sheetView>
  </sheetViews>
  <sheetFormatPr defaultRowHeight="13.2" x14ac:dyDescent="0.25"/>
  <cols>
    <col min="1" max="1" width="6.33203125" customWidth="1"/>
    <col min="2" max="2" width="7.44140625" customWidth="1"/>
    <col min="3" max="3" width="6.33203125" customWidth="1"/>
    <col min="5" max="5" width="8.44140625" customWidth="1"/>
    <col min="6" max="6" width="5.44140625" customWidth="1"/>
    <col min="7" max="7" width="6" customWidth="1"/>
    <col min="8" max="8" width="7.33203125" customWidth="1"/>
    <col min="9" max="9" width="3.6640625" customWidth="1"/>
    <col min="10" max="10" width="17.33203125" customWidth="1"/>
    <col min="11" max="11" width="18" style="2" customWidth="1"/>
    <col min="12" max="12" width="12" style="2" customWidth="1"/>
    <col min="13" max="13" width="8.6640625" customWidth="1"/>
    <col min="14" max="14" width="6.5546875" customWidth="1"/>
    <col min="15" max="15" width="6.6640625" customWidth="1"/>
    <col min="16" max="16" width="9.5546875" bestFit="1" customWidth="1"/>
  </cols>
  <sheetData>
    <row r="1" spans="1:16" ht="13.8" thickBot="1" x14ac:dyDescent="0.3"/>
    <row r="2" spans="1:16" ht="13.8" thickBot="1" x14ac:dyDescent="0.3">
      <c r="A2" s="469" t="s">
        <v>2</v>
      </c>
      <c r="B2" s="470"/>
      <c r="C2" s="470"/>
      <c r="D2" s="470"/>
      <c r="E2" s="470"/>
      <c r="F2" s="470"/>
      <c r="G2" s="470"/>
      <c r="H2" s="470"/>
      <c r="I2" s="471"/>
    </row>
    <row r="3" spans="1:16" x14ac:dyDescent="0.25">
      <c r="A3" s="460" t="s">
        <v>89</v>
      </c>
      <c r="B3" s="463" t="s">
        <v>19</v>
      </c>
      <c r="C3" s="463"/>
      <c r="D3" s="463"/>
      <c r="E3" s="463"/>
      <c r="F3" s="463"/>
      <c r="G3" s="463"/>
      <c r="H3" s="463"/>
      <c r="I3" s="464"/>
    </row>
    <row r="4" spans="1:16" x14ac:dyDescent="0.25">
      <c r="A4" s="461"/>
      <c r="B4" s="101" t="s">
        <v>20</v>
      </c>
      <c r="C4" s="465" t="s">
        <v>112</v>
      </c>
      <c r="D4" s="465"/>
      <c r="E4" s="465"/>
      <c r="F4" s="465"/>
      <c r="G4" s="465"/>
      <c r="H4" s="465"/>
      <c r="I4" s="466"/>
    </row>
    <row r="5" spans="1:16" ht="13.8" thickBot="1" x14ac:dyDescent="0.3">
      <c r="A5" s="462"/>
      <c r="B5" s="14" t="s">
        <v>21</v>
      </c>
      <c r="C5" s="467" t="s">
        <v>113</v>
      </c>
      <c r="D5" s="467"/>
      <c r="E5" s="467"/>
      <c r="F5" s="467"/>
      <c r="G5" s="467"/>
      <c r="H5" s="467"/>
      <c r="I5" s="468"/>
    </row>
    <row r="7" spans="1:16" x14ac:dyDescent="0.25">
      <c r="A7" s="11" t="s">
        <v>2</v>
      </c>
    </row>
    <row r="8" spans="1:16" ht="26.4" x14ac:dyDescent="0.25">
      <c r="A8" s="96" t="s">
        <v>437</v>
      </c>
      <c r="B8" s="411" t="s">
        <v>109</v>
      </c>
      <c r="C8" s="413"/>
      <c r="D8" s="411" t="s">
        <v>105</v>
      </c>
      <c r="E8" s="412"/>
      <c r="F8" s="412"/>
      <c r="G8" s="412"/>
      <c r="H8" s="412"/>
      <c r="I8" s="413"/>
      <c r="J8" s="96" t="s">
        <v>106</v>
      </c>
      <c r="K8" s="96" t="s">
        <v>321</v>
      </c>
      <c r="L8" s="96" t="s">
        <v>107</v>
      </c>
      <c r="M8" s="98" t="s">
        <v>108</v>
      </c>
      <c r="N8" s="96" t="s">
        <v>102</v>
      </c>
      <c r="O8" s="96" t="s">
        <v>103</v>
      </c>
      <c r="P8" s="98" t="s">
        <v>427</v>
      </c>
    </row>
    <row r="9" spans="1:16" ht="52.5" customHeight="1" x14ac:dyDescent="0.25">
      <c r="A9" s="416" t="s">
        <v>20</v>
      </c>
      <c r="B9" s="419" t="s">
        <v>438</v>
      </c>
      <c r="C9" s="421"/>
      <c r="D9" s="452" t="s">
        <v>330</v>
      </c>
      <c r="E9" s="453"/>
      <c r="F9" s="453"/>
      <c r="G9" s="453"/>
      <c r="H9" s="453"/>
      <c r="I9" s="454"/>
      <c r="J9" s="89" t="s">
        <v>300</v>
      </c>
      <c r="K9" s="114" t="s">
        <v>302</v>
      </c>
      <c r="L9" s="90" t="s">
        <v>181</v>
      </c>
      <c r="M9" s="61">
        <v>2010</v>
      </c>
      <c r="N9" s="131">
        <v>146</v>
      </c>
      <c r="O9" s="131">
        <v>4</v>
      </c>
      <c r="P9" s="132">
        <f>N9/(10*O9)</f>
        <v>3.65</v>
      </c>
    </row>
    <row r="10" spans="1:16" ht="23.25" customHeight="1" x14ac:dyDescent="0.25">
      <c r="A10" s="418"/>
      <c r="B10" s="445" t="s">
        <v>439</v>
      </c>
      <c r="C10" s="458"/>
      <c r="D10" s="445" t="s">
        <v>299</v>
      </c>
      <c r="E10" s="459"/>
      <c r="F10" s="459"/>
      <c r="G10" s="459"/>
      <c r="H10" s="459"/>
      <c r="I10" s="458"/>
      <c r="J10" s="89" t="s">
        <v>300</v>
      </c>
      <c r="K10" s="113" t="s">
        <v>301</v>
      </c>
      <c r="L10" s="90" t="s">
        <v>181</v>
      </c>
      <c r="M10" s="61">
        <v>2013</v>
      </c>
      <c r="N10" s="131">
        <v>117</v>
      </c>
      <c r="O10" s="131">
        <v>2</v>
      </c>
      <c r="P10" s="132">
        <f>N10/(10*O10)</f>
        <v>5.85</v>
      </c>
    </row>
    <row r="11" spans="1:16" x14ac:dyDescent="0.25">
      <c r="N11" s="133"/>
      <c r="O11" s="134" t="s">
        <v>372</v>
      </c>
      <c r="P11" s="135">
        <f>SUM(P9:P10)</f>
        <v>9.5</v>
      </c>
    </row>
    <row r="12" spans="1:16" x14ac:dyDescent="0.25">
      <c r="A12" s="11" t="s">
        <v>2</v>
      </c>
    </row>
    <row r="13" spans="1:16" ht="26.4" x14ac:dyDescent="0.25">
      <c r="A13" s="108" t="s">
        <v>437</v>
      </c>
      <c r="B13" s="410" t="s">
        <v>109</v>
      </c>
      <c r="C13" s="410"/>
      <c r="D13" s="411" t="s">
        <v>105</v>
      </c>
      <c r="E13" s="412"/>
      <c r="F13" s="412"/>
      <c r="G13" s="412"/>
      <c r="H13" s="412"/>
      <c r="I13" s="413"/>
      <c r="J13" s="108" t="s">
        <v>106</v>
      </c>
      <c r="K13" s="108" t="s">
        <v>321</v>
      </c>
      <c r="L13" s="108" t="s">
        <v>107</v>
      </c>
      <c r="M13" s="98" t="s">
        <v>108</v>
      </c>
      <c r="N13" s="108" t="s">
        <v>102</v>
      </c>
      <c r="O13" s="108" t="s">
        <v>103</v>
      </c>
      <c r="P13" s="98" t="s">
        <v>427</v>
      </c>
    </row>
    <row r="14" spans="1:16" ht="41.25" customHeight="1" x14ac:dyDescent="0.25">
      <c r="A14" s="455" t="s">
        <v>21</v>
      </c>
      <c r="B14" s="360" t="s">
        <v>599</v>
      </c>
      <c r="C14" s="320"/>
      <c r="D14" s="452" t="s">
        <v>183</v>
      </c>
      <c r="E14" s="420"/>
      <c r="F14" s="420"/>
      <c r="G14" s="420"/>
      <c r="H14" s="420"/>
      <c r="I14" s="327"/>
      <c r="J14" s="127" t="s">
        <v>443</v>
      </c>
      <c r="K14" s="128">
        <v>9739201024</v>
      </c>
      <c r="L14" s="100" t="s">
        <v>181</v>
      </c>
      <c r="M14" s="137">
        <v>1995</v>
      </c>
      <c r="N14" s="136">
        <v>119</v>
      </c>
      <c r="O14" s="131">
        <v>3</v>
      </c>
      <c r="P14" s="132">
        <f>N14/(25*O14)</f>
        <v>1.5866666666666667</v>
      </c>
    </row>
    <row r="15" spans="1:16" ht="42.75" customHeight="1" x14ac:dyDescent="0.25">
      <c r="A15" s="456"/>
      <c r="B15" s="360" t="s">
        <v>440</v>
      </c>
      <c r="C15" s="320"/>
      <c r="D15" s="326" t="s">
        <v>334</v>
      </c>
      <c r="E15" s="420"/>
      <c r="F15" s="420"/>
      <c r="G15" s="420"/>
      <c r="H15" s="420"/>
      <c r="I15" s="327"/>
      <c r="J15" s="100" t="s">
        <v>442</v>
      </c>
      <c r="K15" s="99" t="s">
        <v>303</v>
      </c>
      <c r="L15" s="100" t="s">
        <v>181</v>
      </c>
      <c r="M15" s="137">
        <v>2004</v>
      </c>
      <c r="N15" s="137">
        <v>143</v>
      </c>
      <c r="O15" s="131">
        <v>3</v>
      </c>
      <c r="P15" s="132">
        <f>N15/(25*O15)</f>
        <v>1.9066666666666667</v>
      </c>
    </row>
    <row r="16" spans="1:16" ht="27.75" customHeight="1" x14ac:dyDescent="0.25">
      <c r="A16" s="457"/>
      <c r="B16" s="419" t="s">
        <v>441</v>
      </c>
      <c r="C16" s="421"/>
      <c r="D16" s="326" t="s">
        <v>185</v>
      </c>
      <c r="E16" s="420"/>
      <c r="F16" s="420"/>
      <c r="G16" s="420"/>
      <c r="H16" s="420"/>
      <c r="I16" s="327"/>
      <c r="J16" s="99" t="s">
        <v>186</v>
      </c>
      <c r="K16" s="129" t="s">
        <v>322</v>
      </c>
      <c r="L16" s="99" t="s">
        <v>187</v>
      </c>
      <c r="M16" s="137">
        <v>2009</v>
      </c>
      <c r="N16" s="137">
        <v>235</v>
      </c>
      <c r="O16" s="131">
        <v>2</v>
      </c>
      <c r="P16" s="132">
        <f>N16/(25*O16)</f>
        <v>4.7</v>
      </c>
    </row>
    <row r="17" spans="15:16" x14ac:dyDescent="0.25">
      <c r="O17" s="11" t="s">
        <v>372</v>
      </c>
      <c r="P17" s="117">
        <f>SUM(P14:P16)</f>
        <v>8.1933333333333334</v>
      </c>
    </row>
  </sheetData>
  <mergeCells count="21">
    <mergeCell ref="A3:A5"/>
    <mergeCell ref="B3:I3"/>
    <mergeCell ref="C4:I4"/>
    <mergeCell ref="C5:I5"/>
    <mergeCell ref="A2:I2"/>
    <mergeCell ref="D8:I8"/>
    <mergeCell ref="B8:C8"/>
    <mergeCell ref="D9:I9"/>
    <mergeCell ref="B9:C9"/>
    <mergeCell ref="A14:A16"/>
    <mergeCell ref="B14:C14"/>
    <mergeCell ref="D14:I14"/>
    <mergeCell ref="B15:C15"/>
    <mergeCell ref="D15:I15"/>
    <mergeCell ref="B13:C13"/>
    <mergeCell ref="D13:I13"/>
    <mergeCell ref="B16:C16"/>
    <mergeCell ref="D16:I16"/>
    <mergeCell ref="A9:A10"/>
    <mergeCell ref="B10:C10"/>
    <mergeCell ref="D10:I10"/>
  </mergeCells>
  <phoneticPr fontId="2" type="noConversion"/>
  <printOptions horizontalCentered="1" verticalCentered="1"/>
  <pageMargins left="0.7" right="0.7" top="0.75" bottom="0.75" header="0.3" footer="0.3"/>
  <pageSetup paperSize="9" scale="9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sqref="A1:L19"/>
    </sheetView>
  </sheetViews>
  <sheetFormatPr defaultRowHeight="13.2" x14ac:dyDescent="0.25"/>
  <cols>
    <col min="1" max="1" width="6.44140625" customWidth="1"/>
    <col min="2" max="2" width="7.44140625" customWidth="1"/>
    <col min="3" max="3" width="8.33203125" customWidth="1"/>
    <col min="9" max="9" width="14.33203125" customWidth="1"/>
    <col min="10" max="10" width="10.33203125" customWidth="1"/>
    <col min="11" max="11" width="12.88671875" customWidth="1"/>
    <col min="12" max="12" width="8.6640625" customWidth="1"/>
    <col min="13" max="13" width="6.5546875" customWidth="1"/>
    <col min="14" max="14" width="6.6640625" customWidth="1"/>
  </cols>
  <sheetData>
    <row r="1" spans="1:12" ht="13.8" thickBot="1" x14ac:dyDescent="0.3"/>
    <row r="2" spans="1:12" ht="13.8" thickBot="1" x14ac:dyDescent="0.3">
      <c r="A2" s="478" t="s">
        <v>2</v>
      </c>
      <c r="B2" s="479"/>
      <c r="C2" s="479"/>
      <c r="D2" s="479"/>
      <c r="E2" s="479"/>
      <c r="F2" s="479"/>
      <c r="G2" s="479"/>
      <c r="H2" s="479"/>
      <c r="I2" s="479"/>
      <c r="J2" s="479"/>
      <c r="K2" s="480"/>
    </row>
    <row r="3" spans="1:12" x14ac:dyDescent="0.25">
      <c r="A3" s="481" t="s">
        <v>90</v>
      </c>
      <c r="B3" s="483" t="s">
        <v>114</v>
      </c>
      <c r="C3" s="483"/>
      <c r="D3" s="483"/>
      <c r="E3" s="483"/>
      <c r="F3" s="483"/>
      <c r="G3" s="483"/>
      <c r="H3" s="483"/>
      <c r="I3" s="483"/>
      <c r="J3" s="483"/>
      <c r="K3" s="484"/>
    </row>
    <row r="4" spans="1:12" x14ac:dyDescent="0.25">
      <c r="A4" s="461"/>
      <c r="B4" s="474" t="s">
        <v>115</v>
      </c>
      <c r="C4" s="474"/>
      <c r="D4" s="474"/>
      <c r="E4" s="474"/>
      <c r="F4" s="474"/>
      <c r="G4" s="474"/>
      <c r="H4" s="474"/>
      <c r="I4" s="474"/>
      <c r="J4" s="474"/>
      <c r="K4" s="475"/>
    </row>
    <row r="5" spans="1:12" x14ac:dyDescent="0.25">
      <c r="A5" s="461"/>
      <c r="B5" s="474" t="s">
        <v>116</v>
      </c>
      <c r="C5" s="474"/>
      <c r="D5" s="474"/>
      <c r="E5" s="474"/>
      <c r="F5" s="474"/>
      <c r="G5" s="474"/>
      <c r="H5" s="474"/>
      <c r="I5" s="474"/>
      <c r="J5" s="474"/>
      <c r="K5" s="475"/>
    </row>
    <row r="6" spans="1:12" ht="13.8" thickBot="1" x14ac:dyDescent="0.3">
      <c r="A6" s="482"/>
      <c r="B6" s="476" t="s">
        <v>63</v>
      </c>
      <c r="C6" s="476"/>
      <c r="D6" s="476"/>
      <c r="E6" s="476"/>
      <c r="F6" s="476"/>
      <c r="G6" s="476"/>
      <c r="H6" s="476"/>
      <c r="I6" s="476"/>
      <c r="J6" s="476"/>
      <c r="K6" s="477"/>
    </row>
    <row r="8" spans="1:12" x14ac:dyDescent="0.25">
      <c r="A8" s="11" t="s">
        <v>110</v>
      </c>
    </row>
    <row r="9" spans="1:12" x14ac:dyDescent="0.25">
      <c r="A9" s="11" t="s">
        <v>2</v>
      </c>
    </row>
    <row r="10" spans="1:12" x14ac:dyDescent="0.25">
      <c r="A10" s="108" t="s">
        <v>437</v>
      </c>
      <c r="B10" s="410" t="s">
        <v>120</v>
      </c>
      <c r="C10" s="410"/>
      <c r="D10" s="410" t="s">
        <v>105</v>
      </c>
      <c r="E10" s="410"/>
      <c r="F10" s="410"/>
      <c r="G10" s="410"/>
      <c r="H10" s="410"/>
      <c r="I10" s="410"/>
      <c r="J10" s="410" t="s">
        <v>121</v>
      </c>
      <c r="K10" s="410"/>
      <c r="L10" s="130" t="s">
        <v>427</v>
      </c>
    </row>
    <row r="11" spans="1:12" x14ac:dyDescent="0.25">
      <c r="A11" s="416" t="s">
        <v>90</v>
      </c>
      <c r="B11" s="330" t="s">
        <v>217</v>
      </c>
      <c r="C11" s="330"/>
      <c r="D11" s="333" t="s">
        <v>218</v>
      </c>
      <c r="E11" s="472"/>
      <c r="F11" s="472"/>
      <c r="G11" s="472"/>
      <c r="H11" s="472"/>
      <c r="I11" s="334"/>
      <c r="J11" s="473" t="s">
        <v>369</v>
      </c>
      <c r="K11" s="334"/>
      <c r="L11" s="102">
        <v>15</v>
      </c>
    </row>
    <row r="12" spans="1:12" x14ac:dyDescent="0.25">
      <c r="A12" s="417"/>
      <c r="B12" s="320" t="s">
        <v>217</v>
      </c>
      <c r="C12" s="320"/>
      <c r="D12" s="326" t="s">
        <v>219</v>
      </c>
      <c r="E12" s="420"/>
      <c r="F12" s="420"/>
      <c r="G12" s="420"/>
      <c r="H12" s="420"/>
      <c r="I12" s="327"/>
      <c r="J12" s="326" t="s">
        <v>216</v>
      </c>
      <c r="K12" s="327"/>
      <c r="L12" s="102">
        <v>5</v>
      </c>
    </row>
    <row r="13" spans="1:12" x14ac:dyDescent="0.25">
      <c r="A13" s="417"/>
      <c r="B13" s="320" t="s">
        <v>217</v>
      </c>
      <c r="C13" s="320"/>
      <c r="D13" s="326" t="s">
        <v>220</v>
      </c>
      <c r="E13" s="420"/>
      <c r="F13" s="420"/>
      <c r="G13" s="420"/>
      <c r="H13" s="420"/>
      <c r="I13" s="327"/>
      <c r="J13" s="326" t="s">
        <v>216</v>
      </c>
      <c r="K13" s="327"/>
      <c r="L13" s="102">
        <v>5</v>
      </c>
    </row>
    <row r="14" spans="1:12" ht="13.5" customHeight="1" x14ac:dyDescent="0.25">
      <c r="A14" s="417"/>
      <c r="B14" s="320" t="s">
        <v>217</v>
      </c>
      <c r="C14" s="320"/>
      <c r="D14" s="326" t="s">
        <v>404</v>
      </c>
      <c r="E14" s="420"/>
      <c r="F14" s="420"/>
      <c r="G14" s="420"/>
      <c r="H14" s="420"/>
      <c r="I14" s="327"/>
      <c r="J14" s="326" t="s">
        <v>403</v>
      </c>
      <c r="K14" s="327"/>
      <c r="L14" s="102">
        <v>15</v>
      </c>
    </row>
    <row r="15" spans="1:12" x14ac:dyDescent="0.25">
      <c r="A15" s="417"/>
      <c r="B15" s="320" t="s">
        <v>221</v>
      </c>
      <c r="C15" s="320"/>
      <c r="D15" s="452" t="s">
        <v>444</v>
      </c>
      <c r="E15" s="420"/>
      <c r="F15" s="420"/>
      <c r="G15" s="420"/>
      <c r="H15" s="420"/>
      <c r="I15" s="327"/>
      <c r="J15" s="452" t="s">
        <v>369</v>
      </c>
      <c r="K15" s="327"/>
      <c r="L15" s="102">
        <v>15</v>
      </c>
    </row>
    <row r="16" spans="1:12" x14ac:dyDescent="0.25">
      <c r="A16" s="417"/>
      <c r="B16" s="360" t="s">
        <v>221</v>
      </c>
      <c r="C16" s="320"/>
      <c r="D16" s="452" t="s">
        <v>445</v>
      </c>
      <c r="E16" s="420"/>
      <c r="F16" s="420"/>
      <c r="G16" s="420"/>
      <c r="H16" s="420"/>
      <c r="I16" s="327"/>
      <c r="J16" s="326" t="s">
        <v>403</v>
      </c>
      <c r="K16" s="327"/>
      <c r="L16" s="102">
        <v>15</v>
      </c>
    </row>
    <row r="17" spans="1:12" ht="27.75" customHeight="1" x14ac:dyDescent="0.25">
      <c r="A17" s="417"/>
      <c r="B17" s="320" t="s">
        <v>405</v>
      </c>
      <c r="C17" s="320"/>
      <c r="D17" s="326" t="s">
        <v>402</v>
      </c>
      <c r="E17" s="420"/>
      <c r="F17" s="420"/>
      <c r="G17" s="420"/>
      <c r="H17" s="420"/>
      <c r="I17" s="327"/>
      <c r="J17" s="326" t="s">
        <v>63</v>
      </c>
      <c r="K17" s="327"/>
      <c r="L17" s="102">
        <v>5</v>
      </c>
    </row>
    <row r="18" spans="1:12" ht="26.25" customHeight="1" x14ac:dyDescent="0.25">
      <c r="A18" s="418"/>
      <c r="B18" s="360" t="s">
        <v>401</v>
      </c>
      <c r="C18" s="320"/>
      <c r="D18" s="326" t="s">
        <v>400</v>
      </c>
      <c r="E18" s="420"/>
      <c r="F18" s="420"/>
      <c r="G18" s="420"/>
      <c r="H18" s="420"/>
      <c r="I18" s="327"/>
      <c r="J18" s="452" t="s">
        <v>446</v>
      </c>
      <c r="K18" s="327"/>
      <c r="L18" s="102">
        <v>10</v>
      </c>
    </row>
    <row r="19" spans="1:12" x14ac:dyDescent="0.25">
      <c r="K19" s="11" t="s">
        <v>372</v>
      </c>
      <c r="L19" s="11">
        <f>SUM(L11:L18)</f>
        <v>85</v>
      </c>
    </row>
    <row r="21" spans="1:12" x14ac:dyDescent="0.25">
      <c r="E21" s="76"/>
    </row>
  </sheetData>
  <mergeCells count="34">
    <mergeCell ref="B5:K5"/>
    <mergeCell ref="B6:K6"/>
    <mergeCell ref="A2:K2"/>
    <mergeCell ref="J10:K10"/>
    <mergeCell ref="A3:A6"/>
    <mergeCell ref="B3:K3"/>
    <mergeCell ref="B4:K4"/>
    <mergeCell ref="B10:C10"/>
    <mergeCell ref="D10:I10"/>
    <mergeCell ref="J17:K17"/>
    <mergeCell ref="J18:K18"/>
    <mergeCell ref="J14:K14"/>
    <mergeCell ref="D11:I11"/>
    <mergeCell ref="D12:I12"/>
    <mergeCell ref="J11:K11"/>
    <mergeCell ref="J12:K12"/>
    <mergeCell ref="J13:K13"/>
    <mergeCell ref="J15:K15"/>
    <mergeCell ref="J16:K16"/>
    <mergeCell ref="A11:A18"/>
    <mergeCell ref="B15:C15"/>
    <mergeCell ref="D15:I15"/>
    <mergeCell ref="B18:C18"/>
    <mergeCell ref="D18:I18"/>
    <mergeCell ref="B16:C16"/>
    <mergeCell ref="D16:I16"/>
    <mergeCell ref="B17:C17"/>
    <mergeCell ref="B11:C11"/>
    <mergeCell ref="B12:C12"/>
    <mergeCell ref="B13:C13"/>
    <mergeCell ref="D13:I13"/>
    <mergeCell ref="D17:I17"/>
    <mergeCell ref="B14:C14"/>
    <mergeCell ref="D14:I14"/>
  </mergeCells>
  <phoneticPr fontId="2" type="noConversion"/>
  <printOptions horizontalCentered="1" vertic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topLeftCell="A29" zoomScale="110" zoomScaleNormal="110" workbookViewId="0">
      <selection activeCell="D30" sqref="D30:H30"/>
    </sheetView>
  </sheetViews>
  <sheetFormatPr defaultColWidth="9.109375" defaultRowHeight="13.2" x14ac:dyDescent="0.25"/>
  <cols>
    <col min="1" max="1" width="8" style="30" customWidth="1"/>
    <col min="2" max="2" width="7.44140625" style="30" customWidth="1"/>
    <col min="3" max="3" width="5.44140625" style="30" customWidth="1"/>
    <col min="4" max="7" width="9.109375" style="30"/>
    <col min="8" max="8" width="18.44140625" style="30" customWidth="1"/>
    <col min="9" max="9" width="12.5546875" style="30" customWidth="1"/>
    <col min="10" max="10" width="26.5546875" style="30" customWidth="1"/>
    <col min="11" max="11" width="14" style="30" customWidth="1"/>
    <col min="12" max="12" width="7.109375" style="30" customWidth="1"/>
    <col min="13" max="13" width="9.6640625" style="47" customWidth="1"/>
    <col min="14" max="15" width="7.44140625" style="30" customWidth="1"/>
    <col min="16" max="16" width="10.44140625" style="34" customWidth="1"/>
    <col min="17" max="16384" width="9.109375" style="30"/>
  </cols>
  <sheetData>
    <row r="1" spans="1:16" ht="13.8" thickBot="1" x14ac:dyDescent="0.3">
      <c r="A1" s="495" t="s">
        <v>23</v>
      </c>
      <c r="B1" s="496"/>
      <c r="C1" s="496"/>
      <c r="D1" s="496"/>
      <c r="E1" s="496"/>
      <c r="F1" s="496"/>
      <c r="G1" s="496"/>
      <c r="H1" s="496"/>
      <c r="I1" s="496"/>
      <c r="J1" s="497"/>
    </row>
    <row r="2" spans="1:16" ht="13.8" thickBot="1" x14ac:dyDescent="0.3">
      <c r="A2" s="35" t="s">
        <v>91</v>
      </c>
      <c r="B2" s="498" t="s">
        <v>24</v>
      </c>
      <c r="C2" s="498"/>
      <c r="D2" s="498"/>
      <c r="E2" s="498"/>
      <c r="F2" s="498"/>
      <c r="G2" s="498"/>
      <c r="H2" s="498"/>
      <c r="I2" s="498"/>
      <c r="J2" s="499"/>
    </row>
    <row r="4" spans="1:16" x14ac:dyDescent="0.25">
      <c r="A4" s="288" t="s">
        <v>110</v>
      </c>
    </row>
    <row r="5" spans="1:16" x14ac:dyDescent="0.25">
      <c r="A5" s="288" t="s">
        <v>23</v>
      </c>
    </row>
    <row r="6" spans="1:16" x14ac:dyDescent="0.25">
      <c r="A6" s="288" t="s">
        <v>609</v>
      </c>
    </row>
    <row r="7" spans="1:16" ht="39.6" x14ac:dyDescent="0.25">
      <c r="A7" s="41" t="s">
        <v>111</v>
      </c>
      <c r="B7" s="410" t="s">
        <v>109</v>
      </c>
      <c r="C7" s="410"/>
      <c r="D7" s="411" t="s">
        <v>105</v>
      </c>
      <c r="E7" s="412"/>
      <c r="F7" s="412"/>
      <c r="G7" s="412"/>
      <c r="H7" s="413"/>
      <c r="I7" s="412" t="s">
        <v>298</v>
      </c>
      <c r="J7" s="413"/>
      <c r="K7" s="108" t="s">
        <v>107</v>
      </c>
      <c r="L7" s="98" t="s">
        <v>108</v>
      </c>
      <c r="M7" s="146" t="s">
        <v>171</v>
      </c>
      <c r="N7" s="108" t="s">
        <v>103</v>
      </c>
      <c r="O7" s="108" t="s">
        <v>138</v>
      </c>
      <c r="P7" s="74" t="s">
        <v>427</v>
      </c>
    </row>
    <row r="8" spans="1:16" ht="33" customHeight="1" x14ac:dyDescent="0.25">
      <c r="A8" s="511" t="s">
        <v>91</v>
      </c>
      <c r="B8" s="444" t="s">
        <v>454</v>
      </c>
      <c r="C8" s="320"/>
      <c r="D8" s="444" t="s">
        <v>293</v>
      </c>
      <c r="E8" s="320"/>
      <c r="F8" s="320"/>
      <c r="G8" s="320"/>
      <c r="H8" s="320"/>
      <c r="I8" s="444" t="s">
        <v>199</v>
      </c>
      <c r="J8" s="320"/>
      <c r="K8" s="105" t="s">
        <v>288</v>
      </c>
      <c r="L8" s="43">
        <v>1999</v>
      </c>
      <c r="M8" s="49" t="s">
        <v>292</v>
      </c>
      <c r="N8" s="106">
        <v>2</v>
      </c>
      <c r="O8" s="70">
        <v>1.97</v>
      </c>
      <c r="P8" s="45">
        <f t="shared" ref="P8:P17" si="0">(25+20*O8)/N8</f>
        <v>32.200000000000003</v>
      </c>
    </row>
    <row r="9" spans="1:16" ht="41.25" customHeight="1" x14ac:dyDescent="0.25">
      <c r="A9" s="512"/>
      <c r="B9" s="492" t="s">
        <v>455</v>
      </c>
      <c r="C9" s="493"/>
      <c r="D9" s="452" t="s">
        <v>294</v>
      </c>
      <c r="E9" s="420"/>
      <c r="F9" s="420"/>
      <c r="G9" s="420"/>
      <c r="H9" s="327"/>
      <c r="I9" s="453" t="s">
        <v>461</v>
      </c>
      <c r="J9" s="327"/>
      <c r="K9" s="107" t="s">
        <v>263</v>
      </c>
      <c r="L9" s="43">
        <v>2000</v>
      </c>
      <c r="M9" s="49" t="s">
        <v>291</v>
      </c>
      <c r="N9" s="106">
        <v>3</v>
      </c>
      <c r="O9" s="106">
        <v>0.105</v>
      </c>
      <c r="P9" s="45">
        <f t="shared" si="0"/>
        <v>9.0333333333333332</v>
      </c>
    </row>
    <row r="10" spans="1:16" ht="69" customHeight="1" x14ac:dyDescent="0.25">
      <c r="A10" s="512"/>
      <c r="B10" s="360" t="s">
        <v>456</v>
      </c>
      <c r="C10" s="320"/>
      <c r="D10" s="452" t="s">
        <v>295</v>
      </c>
      <c r="E10" s="420"/>
      <c r="F10" s="420"/>
      <c r="G10" s="420"/>
      <c r="H10" s="327"/>
      <c r="I10" s="453" t="s">
        <v>472</v>
      </c>
      <c r="J10" s="327"/>
      <c r="K10" s="107" t="s">
        <v>314</v>
      </c>
      <c r="L10" s="43">
        <v>2009</v>
      </c>
      <c r="M10" s="48" t="s">
        <v>306</v>
      </c>
      <c r="N10" s="106">
        <v>5</v>
      </c>
      <c r="O10" s="106">
        <v>0.224</v>
      </c>
      <c r="P10" s="45">
        <f t="shared" si="0"/>
        <v>5.8959999999999999</v>
      </c>
    </row>
    <row r="11" spans="1:16" ht="52.5" customHeight="1" x14ac:dyDescent="0.25">
      <c r="A11" s="512"/>
      <c r="B11" s="452" t="s">
        <v>457</v>
      </c>
      <c r="C11" s="454"/>
      <c r="D11" s="452" t="s">
        <v>296</v>
      </c>
      <c r="E11" s="453"/>
      <c r="F11" s="453"/>
      <c r="G11" s="453"/>
      <c r="H11" s="454"/>
      <c r="I11" s="452" t="s">
        <v>473</v>
      </c>
      <c r="J11" s="454"/>
      <c r="K11" s="107" t="s">
        <v>287</v>
      </c>
      <c r="L11" s="43">
        <v>2010</v>
      </c>
      <c r="M11" s="48" t="s">
        <v>307</v>
      </c>
      <c r="N11" s="106">
        <v>4</v>
      </c>
      <c r="O11" s="106">
        <v>0.154</v>
      </c>
      <c r="P11" s="45">
        <f t="shared" si="0"/>
        <v>7.02</v>
      </c>
    </row>
    <row r="12" spans="1:16" ht="117" customHeight="1" x14ac:dyDescent="0.25">
      <c r="A12" s="512"/>
      <c r="B12" s="360" t="s">
        <v>458</v>
      </c>
      <c r="C12" s="320"/>
      <c r="D12" s="452" t="s">
        <v>304</v>
      </c>
      <c r="E12" s="420"/>
      <c r="F12" s="420"/>
      <c r="G12" s="420"/>
      <c r="H12" s="327"/>
      <c r="I12" s="453" t="s">
        <v>474</v>
      </c>
      <c r="J12" s="327"/>
      <c r="K12" s="105" t="s">
        <v>288</v>
      </c>
      <c r="L12" s="43">
        <v>2015</v>
      </c>
      <c r="M12" s="48" t="s">
        <v>308</v>
      </c>
      <c r="N12" s="106">
        <v>9</v>
      </c>
      <c r="O12" s="70">
        <v>4.4649999999999999</v>
      </c>
      <c r="P12" s="46">
        <f t="shared" si="0"/>
        <v>12.7</v>
      </c>
    </row>
    <row r="13" spans="1:16" ht="68.25" customHeight="1" x14ac:dyDescent="0.25">
      <c r="A13" s="512"/>
      <c r="B13" s="360" t="s">
        <v>459</v>
      </c>
      <c r="C13" s="320"/>
      <c r="D13" s="452" t="s">
        <v>290</v>
      </c>
      <c r="E13" s="420"/>
      <c r="F13" s="420"/>
      <c r="G13" s="420"/>
      <c r="H13" s="327"/>
      <c r="I13" s="494" t="s">
        <v>475</v>
      </c>
      <c r="J13" s="350"/>
      <c r="K13" s="105" t="s">
        <v>288</v>
      </c>
      <c r="L13" s="43">
        <v>2015</v>
      </c>
      <c r="M13" s="48" t="s">
        <v>309</v>
      </c>
      <c r="N13" s="106">
        <v>5</v>
      </c>
      <c r="O13" s="70">
        <v>2.1309999999999998</v>
      </c>
      <c r="P13" s="46">
        <f t="shared" si="0"/>
        <v>13.524000000000001</v>
      </c>
    </row>
    <row r="14" spans="1:16" ht="80.25" customHeight="1" x14ac:dyDescent="0.25">
      <c r="A14" s="513"/>
      <c r="B14" s="492" t="s">
        <v>460</v>
      </c>
      <c r="C14" s="493"/>
      <c r="D14" s="452" t="s">
        <v>289</v>
      </c>
      <c r="E14" s="420"/>
      <c r="F14" s="420"/>
      <c r="G14" s="420"/>
      <c r="H14" s="327"/>
      <c r="I14" s="453" t="s">
        <v>476</v>
      </c>
      <c r="J14" s="327"/>
      <c r="K14" s="105" t="s">
        <v>288</v>
      </c>
      <c r="L14" s="43">
        <v>2016</v>
      </c>
      <c r="M14" s="48" t="s">
        <v>315</v>
      </c>
      <c r="N14" s="106">
        <v>6</v>
      </c>
      <c r="O14" s="70">
        <v>6.0250000000000004</v>
      </c>
      <c r="P14" s="45">
        <f t="shared" si="0"/>
        <v>24.25</v>
      </c>
    </row>
    <row r="15" spans="1:16" ht="79.5" customHeight="1" x14ac:dyDescent="0.25">
      <c r="A15" s="514">
        <v>2.1</v>
      </c>
      <c r="B15" s="492" t="s">
        <v>477</v>
      </c>
      <c r="C15" s="493"/>
      <c r="D15" s="326" t="s">
        <v>316</v>
      </c>
      <c r="E15" s="420"/>
      <c r="F15" s="420"/>
      <c r="G15" s="420"/>
      <c r="H15" s="327"/>
      <c r="I15" s="453" t="s">
        <v>318</v>
      </c>
      <c r="J15" s="327"/>
      <c r="K15" s="106" t="s">
        <v>198</v>
      </c>
      <c r="L15" s="43">
        <v>2016</v>
      </c>
      <c r="M15" s="49" t="s">
        <v>317</v>
      </c>
      <c r="N15" s="106">
        <v>6</v>
      </c>
      <c r="O15" s="70">
        <v>2.65</v>
      </c>
      <c r="P15" s="45">
        <f t="shared" si="0"/>
        <v>13</v>
      </c>
    </row>
    <row r="16" spans="1:16" ht="68.25" customHeight="1" x14ac:dyDescent="0.25">
      <c r="A16" s="515"/>
      <c r="B16" s="492" t="s">
        <v>478</v>
      </c>
      <c r="C16" s="493"/>
      <c r="D16" s="326" t="s">
        <v>319</v>
      </c>
      <c r="E16" s="420"/>
      <c r="F16" s="420"/>
      <c r="G16" s="420"/>
      <c r="H16" s="327"/>
      <c r="I16" s="453" t="s">
        <v>471</v>
      </c>
      <c r="J16" s="327"/>
      <c r="K16" s="105" t="s">
        <v>288</v>
      </c>
      <c r="L16" s="43">
        <v>2016</v>
      </c>
      <c r="M16" s="49" t="s">
        <v>359</v>
      </c>
      <c r="N16" s="106">
        <v>5</v>
      </c>
      <c r="O16" s="70">
        <v>2.0419999999999998</v>
      </c>
      <c r="P16" s="44">
        <f t="shared" si="0"/>
        <v>13.168000000000001</v>
      </c>
    </row>
    <row r="17" spans="1:16" ht="81.75" customHeight="1" x14ac:dyDescent="0.25">
      <c r="A17" s="516"/>
      <c r="B17" s="492" t="s">
        <v>479</v>
      </c>
      <c r="C17" s="493"/>
      <c r="D17" s="326" t="s">
        <v>357</v>
      </c>
      <c r="E17" s="420"/>
      <c r="F17" s="420"/>
      <c r="G17" s="420"/>
      <c r="H17" s="327"/>
      <c r="I17" s="453" t="s">
        <v>470</v>
      </c>
      <c r="J17" s="327"/>
      <c r="K17" s="105" t="s">
        <v>288</v>
      </c>
      <c r="L17" s="43">
        <v>2016</v>
      </c>
      <c r="M17" s="50" t="s">
        <v>359</v>
      </c>
      <c r="N17" s="106">
        <v>6</v>
      </c>
      <c r="O17" s="70">
        <v>2.0419999999999998</v>
      </c>
      <c r="P17" s="44">
        <f t="shared" si="0"/>
        <v>10.973333333333334</v>
      </c>
    </row>
    <row r="18" spans="1:16" x14ac:dyDescent="0.25">
      <c r="O18" s="36" t="s">
        <v>372</v>
      </c>
      <c r="P18" s="75">
        <f>SUM(P8:P17)</f>
        <v>141.76466666666667</v>
      </c>
    </row>
    <row r="20" spans="1:16" x14ac:dyDescent="0.25">
      <c r="A20" s="288" t="s">
        <v>23</v>
      </c>
    </row>
    <row r="21" spans="1:16" x14ac:dyDescent="0.25">
      <c r="A21" s="288" t="s">
        <v>610</v>
      </c>
    </row>
    <row r="22" spans="1:16" ht="26.4" x14ac:dyDescent="0.25">
      <c r="A22" s="108" t="s">
        <v>111</v>
      </c>
      <c r="B22" s="410" t="s">
        <v>109</v>
      </c>
      <c r="C22" s="410"/>
      <c r="D22" s="411" t="s">
        <v>105</v>
      </c>
      <c r="E22" s="412"/>
      <c r="F22" s="412"/>
      <c r="G22" s="412"/>
      <c r="H22" s="413"/>
      <c r="I22" s="412" t="s">
        <v>139</v>
      </c>
      <c r="J22" s="413"/>
      <c r="K22" s="108" t="s">
        <v>107</v>
      </c>
      <c r="L22" s="98" t="s">
        <v>108</v>
      </c>
      <c r="M22" s="146" t="s">
        <v>171</v>
      </c>
      <c r="N22" s="108" t="s">
        <v>103</v>
      </c>
      <c r="O22" s="74" t="s">
        <v>427</v>
      </c>
      <c r="P22" s="30"/>
    </row>
    <row r="23" spans="1:16" ht="39.75" customHeight="1" x14ac:dyDescent="0.25">
      <c r="A23" s="291">
        <v>2.1</v>
      </c>
      <c r="B23" s="522" t="s">
        <v>480</v>
      </c>
      <c r="C23" s="523"/>
      <c r="D23" s="487" t="s">
        <v>200</v>
      </c>
      <c r="E23" s="488"/>
      <c r="F23" s="488"/>
      <c r="G23" s="488"/>
      <c r="H23" s="489"/>
      <c r="I23" s="490" t="s">
        <v>201</v>
      </c>
      <c r="J23" s="489"/>
      <c r="K23" s="37" t="s">
        <v>198</v>
      </c>
      <c r="L23" s="32">
        <v>2002</v>
      </c>
      <c r="M23" s="50" t="s">
        <v>366</v>
      </c>
      <c r="N23" s="31">
        <v>2</v>
      </c>
      <c r="O23" s="44">
        <f t="shared" ref="O23:O34" si="1">20/N23</f>
        <v>10</v>
      </c>
      <c r="P23" s="30"/>
    </row>
    <row r="24" spans="1:16" ht="60.75" customHeight="1" x14ac:dyDescent="0.25">
      <c r="A24" s="289"/>
      <c r="B24" s="508" t="s">
        <v>481</v>
      </c>
      <c r="C24" s="509"/>
      <c r="D24" s="500" t="s">
        <v>358</v>
      </c>
      <c r="E24" s="501"/>
      <c r="F24" s="501"/>
      <c r="G24" s="501"/>
      <c r="H24" s="502"/>
      <c r="I24" s="503" t="s">
        <v>462</v>
      </c>
      <c r="J24" s="502"/>
      <c r="K24" s="39" t="s">
        <v>202</v>
      </c>
      <c r="L24" s="32">
        <v>2008</v>
      </c>
      <c r="M24" s="50" t="s">
        <v>365</v>
      </c>
      <c r="N24" s="32">
        <v>4</v>
      </c>
      <c r="O24" s="44">
        <f t="shared" si="1"/>
        <v>5</v>
      </c>
      <c r="P24" s="30"/>
    </row>
    <row r="25" spans="1:16" ht="82.5" customHeight="1" x14ac:dyDescent="0.25">
      <c r="A25" s="289"/>
      <c r="B25" s="522" t="s">
        <v>482</v>
      </c>
      <c r="C25" s="523"/>
      <c r="D25" s="487" t="s">
        <v>203</v>
      </c>
      <c r="E25" s="488"/>
      <c r="F25" s="488"/>
      <c r="G25" s="488"/>
      <c r="H25" s="489"/>
      <c r="I25" s="490" t="s">
        <v>469</v>
      </c>
      <c r="J25" s="489"/>
      <c r="K25" s="38" t="s">
        <v>181</v>
      </c>
      <c r="L25" s="32">
        <v>2009</v>
      </c>
      <c r="M25" s="48" t="s">
        <v>311</v>
      </c>
      <c r="N25" s="31">
        <v>6</v>
      </c>
      <c r="O25" s="44">
        <f t="shared" si="1"/>
        <v>3.3333333333333335</v>
      </c>
      <c r="P25" s="30"/>
    </row>
    <row r="26" spans="1:16" ht="65.25" customHeight="1" x14ac:dyDescent="0.25">
      <c r="A26" s="290"/>
      <c r="B26" s="506" t="s">
        <v>483</v>
      </c>
      <c r="C26" s="507"/>
      <c r="D26" s="487" t="s">
        <v>205</v>
      </c>
      <c r="E26" s="488"/>
      <c r="F26" s="488"/>
      <c r="G26" s="488"/>
      <c r="H26" s="489"/>
      <c r="I26" s="490" t="s">
        <v>463</v>
      </c>
      <c r="J26" s="489"/>
      <c r="K26" s="38" t="s">
        <v>206</v>
      </c>
      <c r="L26" s="32">
        <v>2010</v>
      </c>
      <c r="M26" s="48" t="s">
        <v>313</v>
      </c>
      <c r="N26" s="31">
        <v>3</v>
      </c>
      <c r="O26" s="44">
        <f t="shared" si="1"/>
        <v>6.666666666666667</v>
      </c>
      <c r="P26" s="30"/>
    </row>
    <row r="27" spans="1:16" ht="87" customHeight="1" thickBot="1" x14ac:dyDescent="0.3">
      <c r="A27" s="517">
        <v>2.1</v>
      </c>
      <c r="B27" s="508" t="s">
        <v>484</v>
      </c>
      <c r="C27" s="509"/>
      <c r="D27" s="500" t="s">
        <v>204</v>
      </c>
      <c r="E27" s="501"/>
      <c r="F27" s="501"/>
      <c r="G27" s="501"/>
      <c r="H27" s="502"/>
      <c r="I27" s="503" t="s">
        <v>464</v>
      </c>
      <c r="J27" s="502"/>
      <c r="K27" s="42" t="s">
        <v>209</v>
      </c>
      <c r="L27" s="43">
        <v>2011</v>
      </c>
      <c r="M27" s="51" t="s">
        <v>312</v>
      </c>
      <c r="N27" s="43">
        <v>6</v>
      </c>
      <c r="O27" s="44">
        <f>20/N27</f>
        <v>3.3333333333333335</v>
      </c>
      <c r="P27" s="30"/>
    </row>
    <row r="28" spans="1:16" ht="87" customHeight="1" x14ac:dyDescent="0.25">
      <c r="A28" s="517"/>
      <c r="B28" s="524" t="s">
        <v>485</v>
      </c>
      <c r="C28" s="507"/>
      <c r="D28" s="510" t="s">
        <v>305</v>
      </c>
      <c r="E28" s="488"/>
      <c r="F28" s="488"/>
      <c r="G28" s="488"/>
      <c r="H28" s="489"/>
      <c r="I28" s="490" t="s">
        <v>448</v>
      </c>
      <c r="J28" s="489"/>
      <c r="K28" s="53" t="s">
        <v>198</v>
      </c>
      <c r="L28" s="43">
        <v>2012</v>
      </c>
      <c r="M28" s="48" t="s">
        <v>310</v>
      </c>
      <c r="N28" s="52">
        <v>7</v>
      </c>
      <c r="O28" s="44">
        <f t="shared" si="1"/>
        <v>2.8571428571428572</v>
      </c>
      <c r="P28" s="54"/>
    </row>
    <row r="29" spans="1:16" ht="78.75" customHeight="1" x14ac:dyDescent="0.25">
      <c r="A29" s="517"/>
      <c r="B29" s="506" t="s">
        <v>486</v>
      </c>
      <c r="C29" s="507"/>
      <c r="D29" s="487" t="s">
        <v>210</v>
      </c>
      <c r="E29" s="488"/>
      <c r="F29" s="488"/>
      <c r="G29" s="488"/>
      <c r="H29" s="489"/>
      <c r="I29" s="490" t="s">
        <v>448</v>
      </c>
      <c r="J29" s="489"/>
      <c r="K29" s="37" t="s">
        <v>198</v>
      </c>
      <c r="L29" s="32">
        <v>2012</v>
      </c>
      <c r="M29" s="48" t="s">
        <v>447</v>
      </c>
      <c r="N29" s="31">
        <v>6</v>
      </c>
      <c r="O29" s="44">
        <f t="shared" si="1"/>
        <v>3.3333333333333335</v>
      </c>
      <c r="P29" s="30"/>
    </row>
    <row r="30" spans="1:16" ht="42" customHeight="1" x14ac:dyDescent="0.25">
      <c r="A30" s="517"/>
      <c r="B30" s="522" t="s">
        <v>487</v>
      </c>
      <c r="C30" s="523"/>
      <c r="D30" s="487" t="s">
        <v>211</v>
      </c>
      <c r="E30" s="488"/>
      <c r="F30" s="488"/>
      <c r="G30" s="488"/>
      <c r="H30" s="489"/>
      <c r="I30" s="490" t="s">
        <v>450</v>
      </c>
      <c r="J30" s="489"/>
      <c r="K30" s="37" t="s">
        <v>198</v>
      </c>
      <c r="L30" s="32">
        <v>2012</v>
      </c>
      <c r="M30" s="48" t="s">
        <v>449</v>
      </c>
      <c r="N30" s="31">
        <v>3</v>
      </c>
      <c r="O30" s="44">
        <f t="shared" si="1"/>
        <v>6.666666666666667</v>
      </c>
      <c r="P30" s="30"/>
    </row>
    <row r="31" spans="1:16" ht="41.25" customHeight="1" x14ac:dyDescent="0.25">
      <c r="A31" s="517"/>
      <c r="B31" s="506" t="s">
        <v>488</v>
      </c>
      <c r="C31" s="507"/>
      <c r="D31" s="487" t="s">
        <v>212</v>
      </c>
      <c r="E31" s="488"/>
      <c r="F31" s="488"/>
      <c r="G31" s="488"/>
      <c r="H31" s="489"/>
      <c r="I31" s="490" t="s">
        <v>450</v>
      </c>
      <c r="J31" s="489"/>
      <c r="K31" s="37" t="s">
        <v>198</v>
      </c>
      <c r="L31" s="32">
        <v>2012</v>
      </c>
      <c r="M31" s="49">
        <v>7</v>
      </c>
      <c r="N31" s="31">
        <v>3</v>
      </c>
      <c r="O31" s="44">
        <f t="shared" si="1"/>
        <v>6.666666666666667</v>
      </c>
      <c r="P31" s="30"/>
    </row>
    <row r="32" spans="1:16" ht="106.5" customHeight="1" x14ac:dyDescent="0.25">
      <c r="A32" s="517"/>
      <c r="B32" s="522" t="s">
        <v>489</v>
      </c>
      <c r="C32" s="523"/>
      <c r="D32" s="487" t="s">
        <v>215</v>
      </c>
      <c r="E32" s="488"/>
      <c r="F32" s="488"/>
      <c r="G32" s="488"/>
      <c r="H32" s="489"/>
      <c r="I32" s="490" t="s">
        <v>468</v>
      </c>
      <c r="J32" s="489"/>
      <c r="K32" s="37" t="s">
        <v>198</v>
      </c>
      <c r="L32" s="32">
        <v>2014</v>
      </c>
      <c r="M32" s="48" t="s">
        <v>467</v>
      </c>
      <c r="N32" s="31">
        <v>8</v>
      </c>
      <c r="O32" s="44">
        <f t="shared" si="1"/>
        <v>2.5</v>
      </c>
      <c r="P32" s="55"/>
    </row>
    <row r="33" spans="1:16" ht="41.25" customHeight="1" x14ac:dyDescent="0.25">
      <c r="A33" s="517"/>
      <c r="B33" s="506" t="s">
        <v>490</v>
      </c>
      <c r="C33" s="507"/>
      <c r="D33" s="487" t="s">
        <v>213</v>
      </c>
      <c r="E33" s="490"/>
      <c r="F33" s="490"/>
      <c r="G33" s="490"/>
      <c r="H33" s="491"/>
      <c r="I33" s="490" t="s">
        <v>468</v>
      </c>
      <c r="J33" s="489"/>
      <c r="K33" s="37" t="s">
        <v>198</v>
      </c>
      <c r="L33" s="32">
        <v>2014</v>
      </c>
      <c r="M33" s="48" t="s">
        <v>466</v>
      </c>
      <c r="N33" s="31">
        <v>3</v>
      </c>
      <c r="O33" s="44">
        <f t="shared" si="1"/>
        <v>6.666666666666667</v>
      </c>
      <c r="P33" s="55"/>
    </row>
    <row r="34" spans="1:16" ht="69" customHeight="1" x14ac:dyDescent="0.25">
      <c r="A34" s="517"/>
      <c r="B34" s="485" t="s">
        <v>491</v>
      </c>
      <c r="C34" s="486"/>
      <c r="D34" s="487" t="s">
        <v>214</v>
      </c>
      <c r="E34" s="490"/>
      <c r="F34" s="490"/>
      <c r="G34" s="490"/>
      <c r="H34" s="491"/>
      <c r="I34" s="487" t="s">
        <v>468</v>
      </c>
      <c r="J34" s="489"/>
      <c r="K34" s="105" t="s">
        <v>198</v>
      </c>
      <c r="L34" s="43">
        <v>2014</v>
      </c>
      <c r="M34" s="48" t="s">
        <v>465</v>
      </c>
      <c r="N34" s="242">
        <v>5</v>
      </c>
      <c r="O34" s="44">
        <f t="shared" si="1"/>
        <v>4</v>
      </c>
      <c r="P34" s="55"/>
    </row>
    <row r="35" spans="1:16" ht="13.2" customHeight="1" x14ac:dyDescent="0.25">
      <c r="A35" s="293"/>
      <c r="B35" s="505"/>
      <c r="C35" s="505"/>
      <c r="D35" s="504"/>
      <c r="E35" s="504"/>
      <c r="F35" s="504"/>
      <c r="G35" s="504"/>
      <c r="H35" s="504"/>
      <c r="I35" s="505"/>
      <c r="J35" s="505"/>
      <c r="K35" s="140"/>
      <c r="L35" s="33"/>
      <c r="M35" s="142"/>
      <c r="N35" s="143" t="s">
        <v>372</v>
      </c>
      <c r="O35" s="144">
        <f>SUM(O23:O34)</f>
        <v>61.023809523809518</v>
      </c>
      <c r="P35" s="292"/>
    </row>
    <row r="36" spans="1:16" ht="13.2" customHeight="1" x14ac:dyDescent="0.25">
      <c r="A36" s="139"/>
      <c r="B36" s="140"/>
      <c r="C36" s="140"/>
      <c r="D36" s="141"/>
      <c r="E36" s="141"/>
      <c r="F36" s="141"/>
      <c r="G36" s="141"/>
      <c r="H36" s="141"/>
      <c r="I36" s="140"/>
      <c r="J36" s="140"/>
      <c r="K36" s="140"/>
      <c r="L36" s="33"/>
      <c r="M36" s="142"/>
      <c r="N36" s="143"/>
      <c r="O36" s="144"/>
      <c r="P36" s="292"/>
    </row>
    <row r="37" spans="1:16" x14ac:dyDescent="0.25">
      <c r="C37" s="145" t="s">
        <v>453</v>
      </c>
    </row>
    <row r="38" spans="1:16" ht="13.8" thickBot="1" x14ac:dyDescent="0.3">
      <c r="C38" s="145"/>
    </row>
    <row r="39" spans="1:16" ht="13.8" thickBot="1" x14ac:dyDescent="0.3">
      <c r="B39" s="518"/>
      <c r="C39" s="519"/>
      <c r="D39" s="138" t="s">
        <v>451</v>
      </c>
    </row>
    <row r="40" spans="1:16" ht="13.8" thickBot="1" x14ac:dyDescent="0.3">
      <c r="B40" s="520"/>
      <c r="C40" s="521"/>
      <c r="D40" s="138" t="s">
        <v>452</v>
      </c>
    </row>
  </sheetData>
  <sheetProtection algorithmName="SHA-512" hashValue="8F6461nkdF5tSeE/kNJwew8ai/eweo1JM9zDqKwH1Y+u/ent4J9QGVj/OcQFEbv/M++xaKtmmyEiTMBhQZ2Pyw==" saltValue="mr/8jdgopW2K8f9A8OyLfQ==" spinCount="100000" sheet="1" objects="1" scenarios="1"/>
  <mergeCells count="82">
    <mergeCell ref="A15:A17"/>
    <mergeCell ref="A27:A34"/>
    <mergeCell ref="B39:C39"/>
    <mergeCell ref="B40:C40"/>
    <mergeCell ref="B10:C10"/>
    <mergeCell ref="B23:C23"/>
    <mergeCell ref="B24:C24"/>
    <mergeCell ref="B25:C25"/>
    <mergeCell ref="B26:C26"/>
    <mergeCell ref="B29:C29"/>
    <mergeCell ref="B32:C32"/>
    <mergeCell ref="B28:C28"/>
    <mergeCell ref="B35:C35"/>
    <mergeCell ref="B30:C30"/>
    <mergeCell ref="B33:C33"/>
    <mergeCell ref="B27:C27"/>
    <mergeCell ref="D28:H28"/>
    <mergeCell ref="I28:J28"/>
    <mergeCell ref="I17:J17"/>
    <mergeCell ref="B15:C15"/>
    <mergeCell ref="B16:C16"/>
    <mergeCell ref="B17:C17"/>
    <mergeCell ref="D17:H17"/>
    <mergeCell ref="D23:H23"/>
    <mergeCell ref="I23:J23"/>
    <mergeCell ref="D22:H22"/>
    <mergeCell ref="I26:J26"/>
    <mergeCell ref="D24:H24"/>
    <mergeCell ref="I24:J24"/>
    <mergeCell ref="D35:H35"/>
    <mergeCell ref="I35:J35"/>
    <mergeCell ref="D27:H27"/>
    <mergeCell ref="I27:J27"/>
    <mergeCell ref="D26:H26"/>
    <mergeCell ref="D25:H25"/>
    <mergeCell ref="I25:J25"/>
    <mergeCell ref="D10:H10"/>
    <mergeCell ref="I10:J10"/>
    <mergeCell ref="I9:J9"/>
    <mergeCell ref="I14:J14"/>
    <mergeCell ref="I11:J11"/>
    <mergeCell ref="I12:J12"/>
    <mergeCell ref="A1:J1"/>
    <mergeCell ref="B2:J2"/>
    <mergeCell ref="I7:J7"/>
    <mergeCell ref="D7:H7"/>
    <mergeCell ref="B9:C9"/>
    <mergeCell ref="D9:H9"/>
    <mergeCell ref="D8:H8"/>
    <mergeCell ref="B7:C7"/>
    <mergeCell ref="B8:C8"/>
    <mergeCell ref="I8:J8"/>
    <mergeCell ref="A8:A14"/>
    <mergeCell ref="I22:J22"/>
    <mergeCell ref="B11:C11"/>
    <mergeCell ref="B14:C14"/>
    <mergeCell ref="B12:C12"/>
    <mergeCell ref="B13:C13"/>
    <mergeCell ref="D11:H11"/>
    <mergeCell ref="D12:H12"/>
    <mergeCell ref="D14:H14"/>
    <mergeCell ref="I13:J13"/>
    <mergeCell ref="B22:C22"/>
    <mergeCell ref="D13:H13"/>
    <mergeCell ref="I15:J15"/>
    <mergeCell ref="I16:J16"/>
    <mergeCell ref="D15:H15"/>
    <mergeCell ref="D16:H16"/>
    <mergeCell ref="B34:C34"/>
    <mergeCell ref="D29:H29"/>
    <mergeCell ref="I29:J29"/>
    <mergeCell ref="I33:J33"/>
    <mergeCell ref="I34:J34"/>
    <mergeCell ref="D30:H30"/>
    <mergeCell ref="I30:J30"/>
    <mergeCell ref="D31:H31"/>
    <mergeCell ref="I31:J31"/>
    <mergeCell ref="D33:H33"/>
    <mergeCell ref="D34:H34"/>
    <mergeCell ref="D32:H32"/>
    <mergeCell ref="I32:J32"/>
    <mergeCell ref="B31:C31"/>
  </mergeCells>
  <phoneticPr fontId="2" type="noConversion"/>
  <pageMargins left="0.39370078740157483" right="0.39370078740157483" top="0.59055118110236227" bottom="0.59055118110236227" header="0.51181102362204722" footer="0.51181102362204722"/>
  <pageSetup paperSize="9" scale="8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1"/>
  <sheetViews>
    <sheetView topLeftCell="A28" zoomScale="130" zoomScaleNormal="130" workbookViewId="0">
      <selection activeCell="A2" sqref="A2:Q31"/>
    </sheetView>
  </sheetViews>
  <sheetFormatPr defaultColWidth="9.109375" defaultRowHeight="13.2" x14ac:dyDescent="0.25"/>
  <cols>
    <col min="1" max="1" width="8" style="22" customWidth="1"/>
    <col min="2" max="2" width="7.44140625" style="22" customWidth="1"/>
    <col min="3" max="3" width="4.6640625" style="22" customWidth="1"/>
    <col min="4" max="8" width="9.109375" style="22"/>
    <col min="9" max="9" width="12.5546875" style="22" customWidth="1"/>
    <col min="10" max="10" width="27.44140625" style="22" customWidth="1"/>
    <col min="11" max="11" width="17.33203125" style="22" customWidth="1"/>
    <col min="12" max="13" width="14" style="22" customWidth="1"/>
    <col min="14" max="14" width="7.109375" style="22" customWidth="1"/>
    <col min="15" max="15" width="10.5546875" style="93" customWidth="1"/>
    <col min="16" max="16" width="6.6640625" style="22" customWidth="1"/>
    <col min="17" max="17" width="9.5546875" style="93" bestFit="1" customWidth="1"/>
    <col min="18" max="16384" width="9.109375" style="22"/>
  </cols>
  <sheetData>
    <row r="2" spans="1:17" ht="13.8" thickBot="1" x14ac:dyDescent="0.3"/>
    <row r="3" spans="1:17" ht="13.8" thickBot="1" x14ac:dyDescent="0.3">
      <c r="A3" s="478" t="s">
        <v>23</v>
      </c>
      <c r="B3" s="533"/>
      <c r="C3" s="533"/>
      <c r="D3" s="533"/>
      <c r="E3" s="533"/>
      <c r="F3" s="533"/>
      <c r="G3" s="533"/>
      <c r="H3" s="533"/>
      <c r="I3" s="533"/>
      <c r="J3" s="480"/>
      <c r="K3" s="6"/>
    </row>
    <row r="4" spans="1:17" x14ac:dyDescent="0.25">
      <c r="A4" s="534" t="s">
        <v>92</v>
      </c>
      <c r="B4" s="536" t="s">
        <v>320</v>
      </c>
      <c r="C4" s="536"/>
      <c r="D4" s="536"/>
      <c r="E4" s="536"/>
      <c r="F4" s="536"/>
      <c r="G4" s="536"/>
      <c r="H4" s="536"/>
      <c r="I4" s="536"/>
      <c r="J4" s="537"/>
      <c r="K4" s="6"/>
    </row>
    <row r="5" spans="1:17" ht="13.8" thickBot="1" x14ac:dyDescent="0.3">
      <c r="A5" s="535"/>
      <c r="B5" s="476" t="s">
        <v>117</v>
      </c>
      <c r="C5" s="476"/>
      <c r="D5" s="476"/>
      <c r="E5" s="476"/>
      <c r="F5" s="476"/>
      <c r="G5" s="476"/>
      <c r="H5" s="476"/>
      <c r="I5" s="476"/>
      <c r="J5" s="477"/>
      <c r="K5" s="6"/>
    </row>
    <row r="7" spans="1:17" x14ac:dyDescent="0.25">
      <c r="A7" s="94" t="s">
        <v>23</v>
      </c>
    </row>
    <row r="8" spans="1:17" ht="26.4" x14ac:dyDescent="0.25">
      <c r="A8" s="168" t="s">
        <v>111</v>
      </c>
      <c r="B8" s="410" t="s">
        <v>109</v>
      </c>
      <c r="C8" s="410"/>
      <c r="D8" s="410" t="s">
        <v>105</v>
      </c>
      <c r="E8" s="410"/>
      <c r="F8" s="410"/>
      <c r="G8" s="410"/>
      <c r="H8" s="410"/>
      <c r="I8" s="410" t="s">
        <v>140</v>
      </c>
      <c r="J8" s="410"/>
      <c r="K8" s="168" t="s">
        <v>321</v>
      </c>
      <c r="L8" s="168" t="s">
        <v>107</v>
      </c>
      <c r="M8" s="168" t="s">
        <v>50</v>
      </c>
      <c r="N8" s="98" t="s">
        <v>108</v>
      </c>
      <c r="O8" s="168" t="s">
        <v>172</v>
      </c>
      <c r="P8" s="168" t="s">
        <v>103</v>
      </c>
      <c r="Q8" s="98" t="s">
        <v>427</v>
      </c>
    </row>
    <row r="9" spans="1:17" ht="54.75" customHeight="1" x14ac:dyDescent="0.25">
      <c r="A9" s="539" t="s">
        <v>92</v>
      </c>
      <c r="B9" s="538" t="s">
        <v>507</v>
      </c>
      <c r="C9" s="474"/>
      <c r="D9" s="538" t="s">
        <v>508</v>
      </c>
      <c r="E9" s="474"/>
      <c r="F9" s="474"/>
      <c r="G9" s="474"/>
      <c r="H9" s="474"/>
      <c r="I9" s="538" t="s">
        <v>505</v>
      </c>
      <c r="J9" s="474"/>
      <c r="K9" s="61" t="s">
        <v>364</v>
      </c>
      <c r="L9" s="172" t="s">
        <v>181</v>
      </c>
      <c r="M9" s="84" t="s">
        <v>343</v>
      </c>
      <c r="N9" s="43">
        <v>2010</v>
      </c>
      <c r="O9" s="43">
        <v>6</v>
      </c>
      <c r="P9" s="170">
        <v>4</v>
      </c>
      <c r="Q9" s="170">
        <f>20/P9</f>
        <v>5</v>
      </c>
    </row>
    <row r="10" spans="1:17" ht="66.75" customHeight="1" x14ac:dyDescent="0.25">
      <c r="A10" s="540"/>
      <c r="B10" s="538" t="s">
        <v>509</v>
      </c>
      <c r="C10" s="474"/>
      <c r="D10" s="538" t="s">
        <v>510</v>
      </c>
      <c r="E10" s="474"/>
      <c r="F10" s="474"/>
      <c r="G10" s="474"/>
      <c r="H10" s="474"/>
      <c r="I10" s="538" t="s">
        <v>504</v>
      </c>
      <c r="J10" s="474"/>
      <c r="K10" s="61" t="s">
        <v>364</v>
      </c>
      <c r="L10" s="172" t="s">
        <v>181</v>
      </c>
      <c r="M10" s="169" t="s">
        <v>348</v>
      </c>
      <c r="N10" s="43">
        <v>2008</v>
      </c>
      <c r="O10" s="169" t="s">
        <v>506</v>
      </c>
      <c r="P10" s="170">
        <v>5</v>
      </c>
      <c r="Q10" s="170">
        <f>20/P10</f>
        <v>4</v>
      </c>
    </row>
    <row r="11" spans="1:17" ht="53.25" customHeight="1" x14ac:dyDescent="0.25">
      <c r="A11" s="540"/>
      <c r="B11" s="538" t="s">
        <v>517</v>
      </c>
      <c r="C11" s="474"/>
      <c r="D11" s="538" t="s">
        <v>518</v>
      </c>
      <c r="E11" s="474"/>
      <c r="F11" s="474"/>
      <c r="G11" s="474"/>
      <c r="H11" s="474"/>
      <c r="I11" s="538" t="s">
        <v>593</v>
      </c>
      <c r="J11" s="474"/>
      <c r="K11" s="61" t="s">
        <v>364</v>
      </c>
      <c r="L11" s="172" t="s">
        <v>181</v>
      </c>
      <c r="M11" s="169" t="s">
        <v>348</v>
      </c>
      <c r="N11" s="43">
        <v>2005</v>
      </c>
      <c r="O11" s="169" t="s">
        <v>519</v>
      </c>
      <c r="P11" s="170">
        <v>4</v>
      </c>
      <c r="Q11" s="170">
        <f>20/P11</f>
        <v>5</v>
      </c>
    </row>
    <row r="12" spans="1:17" x14ac:dyDescent="0.25">
      <c r="O12" s="160" t="s">
        <v>372</v>
      </c>
      <c r="P12" s="161"/>
      <c r="Q12" s="182">
        <f>SUM(Q9:Q11)</f>
        <v>14</v>
      </c>
    </row>
    <row r="14" spans="1:17" x14ac:dyDescent="0.25">
      <c r="A14" s="94" t="s">
        <v>23</v>
      </c>
    </row>
    <row r="15" spans="1:17" ht="26.4" x14ac:dyDescent="0.25">
      <c r="A15" s="73" t="s">
        <v>111</v>
      </c>
      <c r="B15" s="410" t="s">
        <v>109</v>
      </c>
      <c r="C15" s="410"/>
      <c r="D15" s="411" t="s">
        <v>105</v>
      </c>
      <c r="E15" s="412"/>
      <c r="F15" s="412"/>
      <c r="G15" s="412"/>
      <c r="H15" s="413"/>
      <c r="I15" s="412" t="s">
        <v>141</v>
      </c>
      <c r="J15" s="413"/>
      <c r="K15" s="97" t="s">
        <v>321</v>
      </c>
      <c r="L15" s="73" t="s">
        <v>107</v>
      </c>
      <c r="M15" s="73" t="s">
        <v>50</v>
      </c>
      <c r="N15" s="98" t="s">
        <v>108</v>
      </c>
      <c r="O15" s="73" t="s">
        <v>172</v>
      </c>
      <c r="P15" s="73" t="s">
        <v>103</v>
      </c>
      <c r="Q15" s="98" t="s">
        <v>427</v>
      </c>
    </row>
    <row r="16" spans="1:17" ht="40.5" customHeight="1" x14ac:dyDescent="0.25">
      <c r="A16" s="525" t="s">
        <v>92</v>
      </c>
      <c r="B16" s="452" t="s">
        <v>512</v>
      </c>
      <c r="C16" s="454"/>
      <c r="D16" s="452" t="s">
        <v>513</v>
      </c>
      <c r="E16" s="453"/>
      <c r="F16" s="453"/>
      <c r="G16" s="453"/>
      <c r="H16" s="454"/>
      <c r="I16" s="452" t="s">
        <v>514</v>
      </c>
      <c r="J16" s="454"/>
      <c r="K16" s="124" t="s">
        <v>515</v>
      </c>
      <c r="L16" s="121" t="s">
        <v>187</v>
      </c>
      <c r="M16" s="121" t="s">
        <v>501</v>
      </c>
      <c r="N16" s="42">
        <v>1998</v>
      </c>
      <c r="O16" s="164" t="s">
        <v>516</v>
      </c>
      <c r="P16" s="120">
        <v>3</v>
      </c>
      <c r="Q16" s="165">
        <f t="shared" ref="Q16:Q17" si="0">10/P16</f>
        <v>3.3333333333333335</v>
      </c>
    </row>
    <row r="17" spans="1:17" ht="43.2" customHeight="1" x14ac:dyDescent="0.25">
      <c r="A17" s="526"/>
      <c r="B17" s="527" t="s">
        <v>411</v>
      </c>
      <c r="C17" s="531"/>
      <c r="D17" s="326" t="s">
        <v>350</v>
      </c>
      <c r="E17" s="420"/>
      <c r="F17" s="420"/>
      <c r="G17" s="420"/>
      <c r="H17" s="327"/>
      <c r="I17" s="442" t="s">
        <v>355</v>
      </c>
      <c r="J17" s="443"/>
      <c r="K17" s="77" t="s">
        <v>353</v>
      </c>
      <c r="L17" s="43" t="s">
        <v>363</v>
      </c>
      <c r="M17" s="84" t="s">
        <v>343</v>
      </c>
      <c r="N17" s="43">
        <v>2006</v>
      </c>
      <c r="O17" s="57" t="s">
        <v>351</v>
      </c>
      <c r="P17" s="78">
        <v>3</v>
      </c>
      <c r="Q17" s="95">
        <f t="shared" si="0"/>
        <v>3.3333333333333335</v>
      </c>
    </row>
    <row r="18" spans="1:17" ht="42" customHeight="1" x14ac:dyDescent="0.25">
      <c r="A18" s="526"/>
      <c r="B18" s="527" t="s">
        <v>412</v>
      </c>
      <c r="C18" s="531"/>
      <c r="D18" s="326" t="s">
        <v>356</v>
      </c>
      <c r="E18" s="420"/>
      <c r="F18" s="420"/>
      <c r="G18" s="420"/>
      <c r="H18" s="327"/>
      <c r="I18" s="442" t="s">
        <v>355</v>
      </c>
      <c r="J18" s="443"/>
      <c r="K18" s="77" t="s">
        <v>353</v>
      </c>
      <c r="L18" s="43" t="s">
        <v>363</v>
      </c>
      <c r="M18" s="84" t="s">
        <v>343</v>
      </c>
      <c r="N18" s="43">
        <v>2006</v>
      </c>
      <c r="O18" s="57" t="s">
        <v>352</v>
      </c>
      <c r="P18" s="78">
        <v>3</v>
      </c>
      <c r="Q18" s="95">
        <f>10/P18</f>
        <v>3.3333333333333335</v>
      </c>
    </row>
    <row r="19" spans="1:17" ht="54.75" customHeight="1" x14ac:dyDescent="0.25">
      <c r="A19" s="526"/>
      <c r="B19" s="527" t="s">
        <v>520</v>
      </c>
      <c r="C19" s="528"/>
      <c r="D19" s="452" t="s">
        <v>521</v>
      </c>
      <c r="E19" s="420"/>
      <c r="F19" s="420"/>
      <c r="G19" s="420"/>
      <c r="H19" s="327"/>
      <c r="I19" s="452" t="s">
        <v>522</v>
      </c>
      <c r="J19" s="327"/>
      <c r="K19" s="81" t="s">
        <v>594</v>
      </c>
      <c r="L19" s="42" t="s">
        <v>181</v>
      </c>
      <c r="M19" s="121" t="s">
        <v>501</v>
      </c>
      <c r="N19" s="43">
        <v>2004</v>
      </c>
      <c r="O19" s="57" t="s">
        <v>523</v>
      </c>
      <c r="P19" s="122">
        <v>4</v>
      </c>
      <c r="Q19" s="95">
        <f>10/P19</f>
        <v>2.5</v>
      </c>
    </row>
    <row r="20" spans="1:17" ht="57" customHeight="1" x14ac:dyDescent="0.25">
      <c r="A20" s="526"/>
      <c r="B20" s="527" t="s">
        <v>413</v>
      </c>
      <c r="C20" s="528"/>
      <c r="D20" s="452" t="s">
        <v>264</v>
      </c>
      <c r="E20" s="453"/>
      <c r="F20" s="453"/>
      <c r="G20" s="453"/>
      <c r="H20" s="454"/>
      <c r="I20" s="446" t="s">
        <v>344</v>
      </c>
      <c r="J20" s="532"/>
      <c r="K20" s="81" t="s">
        <v>361</v>
      </c>
      <c r="L20" s="80" t="s">
        <v>266</v>
      </c>
      <c r="M20" s="84" t="s">
        <v>343</v>
      </c>
      <c r="N20" s="43">
        <v>2010</v>
      </c>
      <c r="O20" s="83" t="s">
        <v>265</v>
      </c>
      <c r="P20" s="78">
        <v>4</v>
      </c>
      <c r="Q20" s="82">
        <f t="shared" ref="Q20:Q27" si="1">10/P20</f>
        <v>2.5</v>
      </c>
    </row>
    <row r="21" spans="1:17" ht="54.75" customHeight="1" x14ac:dyDescent="0.25">
      <c r="A21" s="526"/>
      <c r="B21" s="527" t="s">
        <v>414</v>
      </c>
      <c r="C21" s="528"/>
      <c r="D21" s="452" t="s">
        <v>267</v>
      </c>
      <c r="E21" s="453"/>
      <c r="F21" s="453"/>
      <c r="G21" s="453"/>
      <c r="H21" s="454"/>
      <c r="I21" s="446" t="s">
        <v>344</v>
      </c>
      <c r="J21" s="532"/>
      <c r="K21" s="81" t="s">
        <v>361</v>
      </c>
      <c r="L21" s="80" t="s">
        <v>266</v>
      </c>
      <c r="M21" s="162" t="s">
        <v>503</v>
      </c>
      <c r="N21" s="43">
        <v>2010</v>
      </c>
      <c r="O21" s="83" t="s">
        <v>268</v>
      </c>
      <c r="P21" s="78">
        <v>4</v>
      </c>
      <c r="Q21" s="82">
        <f t="shared" si="1"/>
        <v>2.5</v>
      </c>
    </row>
    <row r="22" spans="1:17" ht="52.5" customHeight="1" x14ac:dyDescent="0.25">
      <c r="A22" s="526"/>
      <c r="B22" s="527" t="s">
        <v>415</v>
      </c>
      <c r="C22" s="528"/>
      <c r="D22" s="452" t="s">
        <v>269</v>
      </c>
      <c r="E22" s="453"/>
      <c r="F22" s="453"/>
      <c r="G22" s="453"/>
      <c r="H22" s="454"/>
      <c r="I22" s="446" t="s">
        <v>275</v>
      </c>
      <c r="J22" s="532"/>
      <c r="K22" s="81" t="s">
        <v>362</v>
      </c>
      <c r="L22" s="80" t="s">
        <v>266</v>
      </c>
      <c r="M22" s="84" t="s">
        <v>343</v>
      </c>
      <c r="N22" s="43">
        <v>2010</v>
      </c>
      <c r="O22" s="83" t="s">
        <v>270</v>
      </c>
      <c r="P22" s="78">
        <v>4</v>
      </c>
      <c r="Q22" s="82">
        <f t="shared" si="1"/>
        <v>2.5</v>
      </c>
    </row>
    <row r="23" spans="1:17" ht="53.25" customHeight="1" x14ac:dyDescent="0.25">
      <c r="A23" s="526"/>
      <c r="B23" s="527" t="s">
        <v>416</v>
      </c>
      <c r="C23" s="528"/>
      <c r="D23" s="452" t="s">
        <v>271</v>
      </c>
      <c r="E23" s="453"/>
      <c r="F23" s="453"/>
      <c r="G23" s="453"/>
      <c r="H23" s="454"/>
      <c r="I23" s="446" t="s">
        <v>275</v>
      </c>
      <c r="J23" s="532"/>
      <c r="K23" s="81" t="s">
        <v>362</v>
      </c>
      <c r="L23" s="80" t="s">
        <v>266</v>
      </c>
      <c r="M23" s="84" t="s">
        <v>343</v>
      </c>
      <c r="N23" s="43">
        <v>2010</v>
      </c>
      <c r="O23" s="82" t="s">
        <v>272</v>
      </c>
      <c r="P23" s="78">
        <v>4</v>
      </c>
      <c r="Q23" s="82">
        <f t="shared" si="1"/>
        <v>2.5</v>
      </c>
    </row>
    <row r="24" spans="1:17" ht="52.5" customHeight="1" x14ac:dyDescent="0.25">
      <c r="A24" s="526"/>
      <c r="B24" s="527" t="s">
        <v>417</v>
      </c>
      <c r="C24" s="531"/>
      <c r="D24" s="326" t="s">
        <v>273</v>
      </c>
      <c r="E24" s="420"/>
      <c r="F24" s="420"/>
      <c r="G24" s="420"/>
      <c r="H24" s="327"/>
      <c r="I24" s="441" t="s">
        <v>423</v>
      </c>
      <c r="J24" s="443"/>
      <c r="K24" s="81" t="s">
        <v>362</v>
      </c>
      <c r="L24" s="78" t="s">
        <v>266</v>
      </c>
      <c r="M24" s="84" t="s">
        <v>343</v>
      </c>
      <c r="N24" s="43">
        <v>2010</v>
      </c>
      <c r="O24" s="82" t="s">
        <v>274</v>
      </c>
      <c r="P24" s="78">
        <v>4</v>
      </c>
      <c r="Q24" s="82">
        <f t="shared" si="1"/>
        <v>2.5</v>
      </c>
    </row>
    <row r="25" spans="1:17" ht="52.5" customHeight="1" x14ac:dyDescent="0.25">
      <c r="A25" s="526"/>
      <c r="B25" s="527" t="s">
        <v>497</v>
      </c>
      <c r="C25" s="528"/>
      <c r="D25" s="452" t="s">
        <v>498</v>
      </c>
      <c r="E25" s="453"/>
      <c r="F25" s="453"/>
      <c r="G25" s="453"/>
      <c r="H25" s="454"/>
      <c r="I25" s="452" t="s">
        <v>499</v>
      </c>
      <c r="J25" s="454"/>
      <c r="K25" s="163" t="s">
        <v>502</v>
      </c>
      <c r="L25" s="121" t="s">
        <v>500</v>
      </c>
      <c r="M25" s="162" t="s">
        <v>501</v>
      </c>
      <c r="N25" s="43">
        <v>2010</v>
      </c>
      <c r="O25" s="121" t="s">
        <v>511</v>
      </c>
      <c r="P25" s="122">
        <v>4</v>
      </c>
      <c r="Q25" s="122">
        <f t="shared" si="1"/>
        <v>2.5</v>
      </c>
    </row>
    <row r="26" spans="1:17" ht="78" customHeight="1" x14ac:dyDescent="0.25">
      <c r="A26" s="526"/>
      <c r="B26" s="527" t="s">
        <v>600</v>
      </c>
      <c r="C26" s="531"/>
      <c r="D26" s="326" t="s">
        <v>278</v>
      </c>
      <c r="E26" s="420"/>
      <c r="F26" s="420"/>
      <c r="G26" s="420"/>
      <c r="H26" s="327"/>
      <c r="I26" s="446" t="s">
        <v>279</v>
      </c>
      <c r="J26" s="443"/>
      <c r="K26" s="77" t="s">
        <v>340</v>
      </c>
      <c r="L26" s="78" t="s">
        <v>206</v>
      </c>
      <c r="M26" s="84" t="s">
        <v>343</v>
      </c>
      <c r="N26" s="43">
        <v>2011</v>
      </c>
      <c r="O26" s="82" t="s">
        <v>373</v>
      </c>
      <c r="P26" s="78">
        <v>6</v>
      </c>
      <c r="Q26" s="95">
        <f t="shared" si="1"/>
        <v>1.6666666666666667</v>
      </c>
    </row>
    <row r="27" spans="1:17" ht="43.5" customHeight="1" x14ac:dyDescent="0.25">
      <c r="A27" s="526"/>
      <c r="B27" s="527" t="s">
        <v>418</v>
      </c>
      <c r="C27" s="531"/>
      <c r="D27" s="326" t="s">
        <v>345</v>
      </c>
      <c r="E27" s="420"/>
      <c r="F27" s="420"/>
      <c r="G27" s="420"/>
      <c r="H27" s="327"/>
      <c r="I27" s="441" t="s">
        <v>346</v>
      </c>
      <c r="J27" s="443"/>
      <c r="K27" s="77" t="s">
        <v>354</v>
      </c>
      <c r="L27" s="78" t="s">
        <v>347</v>
      </c>
      <c r="M27" s="162" t="s">
        <v>541</v>
      </c>
      <c r="N27" s="43">
        <v>2011</v>
      </c>
      <c r="O27" s="58" t="s">
        <v>349</v>
      </c>
      <c r="P27" s="78">
        <v>3</v>
      </c>
      <c r="Q27" s="95">
        <f t="shared" si="1"/>
        <v>3.3333333333333335</v>
      </c>
    </row>
    <row r="28" spans="1:17" ht="51.75" customHeight="1" x14ac:dyDescent="0.25">
      <c r="A28" s="526"/>
      <c r="B28" s="527" t="s">
        <v>419</v>
      </c>
      <c r="C28" s="531"/>
      <c r="D28" s="326" t="s">
        <v>337</v>
      </c>
      <c r="E28" s="420"/>
      <c r="F28" s="420"/>
      <c r="G28" s="420"/>
      <c r="H28" s="327"/>
      <c r="I28" s="441" t="s">
        <v>342</v>
      </c>
      <c r="J28" s="443"/>
      <c r="K28" s="77" t="s">
        <v>341</v>
      </c>
      <c r="L28" s="78" t="s">
        <v>338</v>
      </c>
      <c r="M28" s="84" t="s">
        <v>343</v>
      </c>
      <c r="N28" s="43">
        <v>2012</v>
      </c>
      <c r="O28" s="58" t="s">
        <v>339</v>
      </c>
      <c r="P28" s="78">
        <v>4</v>
      </c>
      <c r="Q28" s="82">
        <f t="shared" ref="Q28:Q30" si="2">10/P28</f>
        <v>2.5</v>
      </c>
    </row>
    <row r="29" spans="1:17" ht="57.75" customHeight="1" x14ac:dyDescent="0.25">
      <c r="A29" s="526"/>
      <c r="B29" s="500" t="s">
        <v>420</v>
      </c>
      <c r="C29" s="529"/>
      <c r="D29" s="527" t="s">
        <v>207</v>
      </c>
      <c r="E29" s="530"/>
      <c r="F29" s="530"/>
      <c r="G29" s="530"/>
      <c r="H29" s="528"/>
      <c r="I29" s="487" t="s">
        <v>422</v>
      </c>
      <c r="J29" s="491"/>
      <c r="K29" s="79" t="s">
        <v>327</v>
      </c>
      <c r="L29" s="80" t="s">
        <v>181</v>
      </c>
      <c r="M29" s="84" t="s">
        <v>343</v>
      </c>
      <c r="N29" s="43">
        <v>2010</v>
      </c>
      <c r="O29" s="49">
        <v>6</v>
      </c>
      <c r="P29" s="78">
        <v>4</v>
      </c>
      <c r="Q29" s="82">
        <f t="shared" si="2"/>
        <v>2.5</v>
      </c>
    </row>
    <row r="30" spans="1:17" ht="66" customHeight="1" x14ac:dyDescent="0.25">
      <c r="A30" s="526"/>
      <c r="B30" s="500" t="s">
        <v>421</v>
      </c>
      <c r="C30" s="529"/>
      <c r="D30" s="527" t="s">
        <v>208</v>
      </c>
      <c r="E30" s="530"/>
      <c r="F30" s="530"/>
      <c r="G30" s="530"/>
      <c r="H30" s="528"/>
      <c r="I30" s="487" t="s">
        <v>422</v>
      </c>
      <c r="J30" s="491"/>
      <c r="K30" s="79" t="s">
        <v>327</v>
      </c>
      <c r="L30" s="80" t="s">
        <v>181</v>
      </c>
      <c r="M30" s="162" t="s">
        <v>503</v>
      </c>
      <c r="N30" s="43">
        <v>2010</v>
      </c>
      <c r="O30" s="49">
        <v>7</v>
      </c>
      <c r="P30" s="78">
        <v>5</v>
      </c>
      <c r="Q30" s="82">
        <f t="shared" si="2"/>
        <v>2</v>
      </c>
    </row>
    <row r="31" spans="1:17" x14ac:dyDescent="0.25">
      <c r="O31" s="160" t="s">
        <v>372</v>
      </c>
      <c r="P31" s="161"/>
      <c r="Q31" s="183">
        <f>SUM(Q17:Q30)</f>
        <v>36.166666666666671</v>
      </c>
    </row>
  </sheetData>
  <mergeCells count="66">
    <mergeCell ref="D9:H9"/>
    <mergeCell ref="I9:J9"/>
    <mergeCell ref="A9:A11"/>
    <mergeCell ref="B9:C9"/>
    <mergeCell ref="B10:C10"/>
    <mergeCell ref="B11:C11"/>
    <mergeCell ref="D10:H10"/>
    <mergeCell ref="I10:J10"/>
    <mergeCell ref="D11:H11"/>
    <mergeCell ref="I11:J11"/>
    <mergeCell ref="A3:J3"/>
    <mergeCell ref="A4:A5"/>
    <mergeCell ref="B4:J4"/>
    <mergeCell ref="B5:J5"/>
    <mergeCell ref="D8:H8"/>
    <mergeCell ref="I8:J8"/>
    <mergeCell ref="B8:C8"/>
    <mergeCell ref="B21:C21"/>
    <mergeCell ref="D21:H21"/>
    <mergeCell ref="I21:J21"/>
    <mergeCell ref="B22:C22"/>
    <mergeCell ref="D22:H22"/>
    <mergeCell ref="I22:J22"/>
    <mergeCell ref="D18:H18"/>
    <mergeCell ref="I18:J18"/>
    <mergeCell ref="B20:C20"/>
    <mergeCell ref="D20:H20"/>
    <mergeCell ref="I20:J20"/>
    <mergeCell ref="B25:C25"/>
    <mergeCell ref="D25:H25"/>
    <mergeCell ref="B15:C15"/>
    <mergeCell ref="D15:H15"/>
    <mergeCell ref="I15:J15"/>
    <mergeCell ref="B23:C23"/>
    <mergeCell ref="D23:H23"/>
    <mergeCell ref="I23:J23"/>
    <mergeCell ref="B24:C24"/>
    <mergeCell ref="D24:H24"/>
    <mergeCell ref="I24:J24"/>
    <mergeCell ref="I25:J25"/>
    <mergeCell ref="B17:C17"/>
    <mergeCell ref="D17:H17"/>
    <mergeCell ref="I17:J17"/>
    <mergeCell ref="B18:C18"/>
    <mergeCell ref="D28:H28"/>
    <mergeCell ref="I28:J28"/>
    <mergeCell ref="B27:C27"/>
    <mergeCell ref="B26:C26"/>
    <mergeCell ref="D26:H26"/>
    <mergeCell ref="I26:J26"/>
    <mergeCell ref="A16:A30"/>
    <mergeCell ref="B16:C16"/>
    <mergeCell ref="D16:H16"/>
    <mergeCell ref="I16:J16"/>
    <mergeCell ref="B19:C19"/>
    <mergeCell ref="D19:H19"/>
    <mergeCell ref="I19:J19"/>
    <mergeCell ref="B30:C30"/>
    <mergeCell ref="D30:H30"/>
    <mergeCell ref="I30:J30"/>
    <mergeCell ref="D27:H27"/>
    <mergeCell ref="I27:J27"/>
    <mergeCell ref="B29:C29"/>
    <mergeCell ref="D29:H29"/>
    <mergeCell ref="I29:J29"/>
    <mergeCell ref="B28:C28"/>
  </mergeCells>
  <phoneticPr fontId="2" type="noConversion"/>
  <dataValidations count="1">
    <dataValidation type="list" allowBlank="1" showInputMessage="1" showErrorMessage="1" sqref="O29:O30 M9 M17:M18 M20:M30">
      <formula1>bdi</formula1>
    </dataValidation>
  </dataValidations>
  <printOptions horizontalCentered="1" verticalCentered="1"/>
  <pageMargins left="0.7" right="0.7" top="0.75" bottom="0.75" header="0.3" footer="0.3"/>
  <pageSetup paperSize="9" scale="7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workbookViewId="0">
      <selection activeCell="A2" sqref="A2:M12"/>
    </sheetView>
  </sheetViews>
  <sheetFormatPr defaultRowHeight="13.2" x14ac:dyDescent="0.25"/>
  <cols>
    <col min="1" max="1" width="8" customWidth="1"/>
    <col min="2" max="2" width="7.44140625" customWidth="1"/>
    <col min="3" max="3" width="7.33203125" customWidth="1"/>
    <col min="9" max="9" width="12.5546875" customWidth="1"/>
    <col min="10" max="10" width="18.5546875" customWidth="1"/>
    <col min="11" max="11" width="14" customWidth="1"/>
    <col min="12" max="12" width="7.109375" customWidth="1"/>
    <col min="13" max="13" width="6.5546875" customWidth="1"/>
    <col min="14" max="14" width="6.6640625" customWidth="1"/>
    <col min="15" max="15" width="7.44140625" customWidth="1"/>
  </cols>
  <sheetData>
    <row r="2" spans="1:13" ht="13.8" thickBot="1" x14ac:dyDescent="0.3"/>
    <row r="3" spans="1:13" ht="13.8" thickBot="1" x14ac:dyDescent="0.3">
      <c r="A3" s="478" t="s">
        <v>23</v>
      </c>
      <c r="B3" s="533"/>
      <c r="C3" s="533"/>
      <c r="D3" s="533"/>
      <c r="E3" s="533"/>
      <c r="F3" s="533"/>
      <c r="G3" s="533"/>
      <c r="H3" s="533"/>
      <c r="I3" s="533"/>
      <c r="J3" s="480"/>
    </row>
    <row r="4" spans="1:13" x14ac:dyDescent="0.25">
      <c r="A4" s="534" t="s">
        <v>93</v>
      </c>
      <c r="B4" s="536" t="s">
        <v>31</v>
      </c>
      <c r="C4" s="536"/>
      <c r="D4" s="536"/>
      <c r="E4" s="536"/>
      <c r="F4" s="536"/>
      <c r="G4" s="536"/>
      <c r="H4" s="536"/>
      <c r="I4" s="536"/>
      <c r="J4" s="537"/>
    </row>
    <row r="5" spans="1:13" x14ac:dyDescent="0.25">
      <c r="A5" s="541"/>
      <c r="B5" s="16" t="s">
        <v>32</v>
      </c>
      <c r="C5" s="474" t="s">
        <v>118</v>
      </c>
      <c r="D5" s="474"/>
      <c r="E5" s="474"/>
      <c r="F5" s="474"/>
      <c r="G5" s="474"/>
      <c r="H5" s="474"/>
      <c r="I5" s="474"/>
      <c r="J5" s="475"/>
    </row>
    <row r="6" spans="1:13" ht="13.8" thickBot="1" x14ac:dyDescent="0.3">
      <c r="A6" s="535"/>
      <c r="B6" s="17" t="s">
        <v>33</v>
      </c>
      <c r="C6" s="476" t="s">
        <v>119</v>
      </c>
      <c r="D6" s="476"/>
      <c r="E6" s="476"/>
      <c r="F6" s="476"/>
      <c r="G6" s="476"/>
      <c r="H6" s="476"/>
      <c r="I6" s="476"/>
      <c r="J6" s="477"/>
    </row>
    <row r="9" spans="1:13" x14ac:dyDescent="0.25">
      <c r="A9" s="11" t="s">
        <v>23</v>
      </c>
    </row>
    <row r="10" spans="1:13" x14ac:dyDescent="0.25">
      <c r="A10" s="120" t="s">
        <v>111</v>
      </c>
      <c r="B10" s="410" t="s">
        <v>109</v>
      </c>
      <c r="C10" s="410"/>
      <c r="D10" s="411" t="s">
        <v>142</v>
      </c>
      <c r="E10" s="412"/>
      <c r="F10" s="412"/>
      <c r="G10" s="412"/>
      <c r="H10" s="413"/>
      <c r="I10" s="412" t="s">
        <v>143</v>
      </c>
      <c r="J10" s="413"/>
      <c r="K10" s="120" t="s">
        <v>144</v>
      </c>
      <c r="L10" s="98" t="s">
        <v>108</v>
      </c>
      <c r="M10" s="130" t="s">
        <v>427</v>
      </c>
    </row>
    <row r="11" spans="1:13" ht="40.5" customHeight="1" x14ac:dyDescent="0.25">
      <c r="A11" s="123" t="s">
        <v>32</v>
      </c>
      <c r="B11" s="474" t="s">
        <v>528</v>
      </c>
      <c r="C11" s="474"/>
      <c r="D11" s="446" t="s">
        <v>529</v>
      </c>
      <c r="E11" s="442"/>
      <c r="F11" s="442"/>
      <c r="G11" s="442"/>
      <c r="H11" s="443"/>
      <c r="I11" s="442" t="s">
        <v>227</v>
      </c>
      <c r="J11" s="443"/>
      <c r="K11" s="12" t="s">
        <v>226</v>
      </c>
      <c r="L11" s="43">
        <v>2012</v>
      </c>
      <c r="M11" s="175">
        <f>35/3</f>
        <v>11.666666666666666</v>
      </c>
    </row>
    <row r="12" spans="1:13" x14ac:dyDescent="0.25">
      <c r="L12" s="11" t="s">
        <v>372</v>
      </c>
      <c r="M12" s="11">
        <f>SUM(M11:M11)</f>
        <v>11.666666666666666</v>
      </c>
    </row>
  </sheetData>
  <mergeCells count="11">
    <mergeCell ref="B11:C11"/>
    <mergeCell ref="D11:H11"/>
    <mergeCell ref="I11:J11"/>
    <mergeCell ref="A3:J3"/>
    <mergeCell ref="A4:A6"/>
    <mergeCell ref="B4:J4"/>
    <mergeCell ref="C5:J5"/>
    <mergeCell ref="B10:C10"/>
    <mergeCell ref="D10:H10"/>
    <mergeCell ref="I10:J10"/>
    <mergeCell ref="C6:J6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7"/>
  <sheetViews>
    <sheetView topLeftCell="A16" zoomScale="120" zoomScaleNormal="120" workbookViewId="0">
      <selection activeCell="N26" sqref="N26"/>
    </sheetView>
  </sheetViews>
  <sheetFormatPr defaultColWidth="9.109375" defaultRowHeight="13.2" x14ac:dyDescent="0.25"/>
  <cols>
    <col min="1" max="1" width="8" style="23" customWidth="1"/>
    <col min="2" max="2" width="7.44140625" style="23" customWidth="1"/>
    <col min="3" max="3" width="7.33203125" style="23" customWidth="1"/>
    <col min="4" max="8" width="9.109375" style="23"/>
    <col min="9" max="9" width="9" style="23" customWidth="1"/>
    <col min="10" max="10" width="16" style="23" customWidth="1"/>
    <col min="11" max="11" width="17.5546875" style="23" customWidth="1"/>
    <col min="12" max="12" width="12.33203125" style="23" customWidth="1"/>
    <col min="13" max="13" width="7.44140625" style="40" customWidth="1"/>
    <col min="14" max="16384" width="9.109375" style="23"/>
  </cols>
  <sheetData>
    <row r="2" spans="1:15" ht="13.8" thickBot="1" x14ac:dyDescent="0.3"/>
    <row r="3" spans="1:15" ht="13.8" thickBot="1" x14ac:dyDescent="0.3">
      <c r="A3" s="478" t="s">
        <v>23</v>
      </c>
      <c r="B3" s="533"/>
      <c r="C3" s="533"/>
      <c r="D3" s="533"/>
      <c r="E3" s="533"/>
      <c r="F3" s="533"/>
      <c r="G3" s="533"/>
      <c r="H3" s="533"/>
      <c r="I3" s="533"/>
      <c r="J3" s="546"/>
    </row>
    <row r="4" spans="1:15" x14ac:dyDescent="0.25">
      <c r="A4" s="547" t="s">
        <v>94</v>
      </c>
      <c r="B4" s="538" t="s">
        <v>34</v>
      </c>
      <c r="C4" s="538"/>
      <c r="D4" s="538"/>
      <c r="E4" s="538"/>
      <c r="F4" s="538"/>
      <c r="G4" s="538"/>
      <c r="H4" s="538"/>
      <c r="I4" s="538"/>
      <c r="J4" s="550"/>
    </row>
    <row r="5" spans="1:15" x14ac:dyDescent="0.25">
      <c r="A5" s="548"/>
      <c r="B5" s="63" t="s">
        <v>35</v>
      </c>
      <c r="C5" s="538" t="s">
        <v>36</v>
      </c>
      <c r="D5" s="538"/>
      <c r="E5" s="538"/>
      <c r="F5" s="538"/>
      <c r="G5" s="538"/>
      <c r="H5" s="538"/>
      <c r="I5" s="538"/>
      <c r="J5" s="550"/>
    </row>
    <row r="6" spans="1:15" x14ac:dyDescent="0.25">
      <c r="A6" s="548"/>
      <c r="B6" s="56"/>
      <c r="C6" s="63" t="s">
        <v>39</v>
      </c>
      <c r="D6" s="538" t="s">
        <v>14</v>
      </c>
      <c r="E6" s="538"/>
      <c r="F6" s="538"/>
      <c r="G6" s="538"/>
      <c r="H6" s="538"/>
      <c r="I6" s="538"/>
      <c r="J6" s="550"/>
    </row>
    <row r="7" spans="1:15" x14ac:dyDescent="0.25">
      <c r="A7" s="548"/>
      <c r="B7" s="56"/>
      <c r="C7" s="63" t="s">
        <v>40</v>
      </c>
      <c r="D7" s="538" t="s">
        <v>16</v>
      </c>
      <c r="E7" s="538"/>
      <c r="F7" s="538"/>
      <c r="G7" s="538"/>
      <c r="H7" s="538"/>
      <c r="I7" s="538"/>
      <c r="J7" s="550"/>
    </row>
    <row r="8" spans="1:15" x14ac:dyDescent="0.25">
      <c r="A8" s="548"/>
      <c r="B8" s="63" t="s">
        <v>41</v>
      </c>
      <c r="C8" s="538" t="s">
        <v>42</v>
      </c>
      <c r="D8" s="538"/>
      <c r="E8" s="538"/>
      <c r="F8" s="538"/>
      <c r="G8" s="538"/>
      <c r="H8" s="538"/>
      <c r="I8" s="538"/>
      <c r="J8" s="550"/>
    </row>
    <row r="9" spans="1:15" x14ac:dyDescent="0.25">
      <c r="A9" s="548"/>
      <c r="B9" s="56"/>
      <c r="C9" s="63" t="s">
        <v>43</v>
      </c>
      <c r="D9" s="538" t="s">
        <v>14</v>
      </c>
      <c r="E9" s="538"/>
      <c r="F9" s="538"/>
      <c r="G9" s="538"/>
      <c r="H9" s="538"/>
      <c r="I9" s="538"/>
      <c r="J9" s="550"/>
    </row>
    <row r="10" spans="1:15" ht="13.8" thickBot="1" x14ac:dyDescent="0.3">
      <c r="A10" s="549"/>
      <c r="B10" s="64"/>
      <c r="C10" s="65" t="s">
        <v>44</v>
      </c>
      <c r="D10" s="551" t="s">
        <v>16</v>
      </c>
      <c r="E10" s="551"/>
      <c r="F10" s="551"/>
      <c r="G10" s="551"/>
      <c r="H10" s="551"/>
      <c r="I10" s="551"/>
      <c r="J10" s="552"/>
    </row>
    <row r="12" spans="1:15" x14ac:dyDescent="0.25">
      <c r="A12" s="11" t="s">
        <v>110</v>
      </c>
    </row>
    <row r="13" spans="1:15" x14ac:dyDescent="0.25">
      <c r="A13" s="11" t="s">
        <v>23</v>
      </c>
    </row>
    <row r="14" spans="1:15" ht="26.4" x14ac:dyDescent="0.25">
      <c r="A14" s="108" t="s">
        <v>111</v>
      </c>
      <c r="B14" s="410" t="s">
        <v>115</v>
      </c>
      <c r="C14" s="410"/>
      <c r="D14" s="410" t="s">
        <v>145</v>
      </c>
      <c r="E14" s="410"/>
      <c r="F14" s="410"/>
      <c r="G14" s="410"/>
      <c r="H14" s="410"/>
      <c r="I14" s="410"/>
      <c r="J14" s="108" t="s">
        <v>148</v>
      </c>
      <c r="K14" s="108" t="s">
        <v>146</v>
      </c>
      <c r="L14" s="98" t="s">
        <v>262</v>
      </c>
      <c r="M14" s="120" t="s">
        <v>427</v>
      </c>
      <c r="N14" s="66"/>
      <c r="O14" s="66"/>
    </row>
    <row r="15" spans="1:15" ht="53.25" customHeight="1" x14ac:dyDescent="0.25">
      <c r="A15" s="158" t="s">
        <v>39</v>
      </c>
      <c r="B15" s="538" t="s">
        <v>232</v>
      </c>
      <c r="C15" s="538"/>
      <c r="D15" s="538" t="s">
        <v>367</v>
      </c>
      <c r="E15" s="538"/>
      <c r="F15" s="538"/>
      <c r="G15" s="538"/>
      <c r="H15" s="538"/>
      <c r="I15" s="538"/>
      <c r="J15" s="104" t="s">
        <v>234</v>
      </c>
      <c r="K15" s="104" t="s">
        <v>233</v>
      </c>
      <c r="L15" s="107" t="s">
        <v>236</v>
      </c>
      <c r="M15" s="121">
        <v>80</v>
      </c>
      <c r="N15" s="66"/>
      <c r="O15" s="67"/>
    </row>
    <row r="16" spans="1:15" x14ac:dyDescent="0.25">
      <c r="A16" s="157"/>
      <c r="B16" s="553"/>
      <c r="C16" s="553"/>
      <c r="D16" s="553"/>
      <c r="E16" s="553"/>
      <c r="F16" s="553"/>
      <c r="G16" s="553"/>
      <c r="H16" s="553"/>
      <c r="I16" s="553"/>
      <c r="J16" s="155"/>
      <c r="K16" s="155"/>
      <c r="L16" s="156" t="s">
        <v>372</v>
      </c>
      <c r="M16" s="159">
        <f>SUM(M15:M15)</f>
        <v>80</v>
      </c>
    </row>
    <row r="17" spans="1:16" x14ac:dyDescent="0.25">
      <c r="A17" s="11" t="s">
        <v>23</v>
      </c>
    </row>
    <row r="18" spans="1:16" ht="26.4" x14ac:dyDescent="0.25">
      <c r="A18" s="108" t="s">
        <v>111</v>
      </c>
      <c r="B18" s="410" t="s">
        <v>115</v>
      </c>
      <c r="C18" s="410"/>
      <c r="D18" s="410" t="s">
        <v>145</v>
      </c>
      <c r="E18" s="410"/>
      <c r="F18" s="410"/>
      <c r="G18" s="410"/>
      <c r="H18" s="410"/>
      <c r="I18" s="410"/>
      <c r="J18" s="108" t="s">
        <v>148</v>
      </c>
      <c r="K18" s="108" t="s">
        <v>146</v>
      </c>
      <c r="L18" s="98" t="s">
        <v>262</v>
      </c>
      <c r="M18" s="120" t="s">
        <v>427</v>
      </c>
      <c r="N18" s="68"/>
      <c r="O18" s="66"/>
      <c r="P18" s="66"/>
    </row>
    <row r="19" spans="1:16" ht="26.4" x14ac:dyDescent="0.25">
      <c r="A19" s="544" t="s">
        <v>40</v>
      </c>
      <c r="B19" s="538" t="s">
        <v>223</v>
      </c>
      <c r="C19" s="538"/>
      <c r="D19" s="538" t="s">
        <v>252</v>
      </c>
      <c r="E19" s="538"/>
      <c r="F19" s="538"/>
      <c r="G19" s="538"/>
      <c r="H19" s="538"/>
      <c r="I19" s="538"/>
      <c r="J19" s="59" t="s">
        <v>255</v>
      </c>
      <c r="K19" s="59" t="s">
        <v>254</v>
      </c>
      <c r="L19" s="60" t="s">
        <v>242</v>
      </c>
      <c r="M19" s="111">
        <v>30</v>
      </c>
      <c r="N19" s="69"/>
      <c r="O19" s="66"/>
      <c r="P19" s="66"/>
    </row>
    <row r="20" spans="1:16" ht="43.5" customHeight="1" x14ac:dyDescent="0.25">
      <c r="A20" s="545"/>
      <c r="B20" s="538" t="s">
        <v>223</v>
      </c>
      <c r="C20" s="538"/>
      <c r="D20" s="538" t="s">
        <v>607</v>
      </c>
      <c r="E20" s="538"/>
      <c r="F20" s="538"/>
      <c r="G20" s="538"/>
      <c r="H20" s="538"/>
      <c r="I20" s="538"/>
      <c r="J20" s="104" t="s">
        <v>253</v>
      </c>
      <c r="K20" s="104" t="s">
        <v>606</v>
      </c>
      <c r="L20" s="62" t="s">
        <v>368</v>
      </c>
      <c r="M20" s="111">
        <v>50</v>
      </c>
      <c r="N20" s="69"/>
      <c r="O20" s="66"/>
      <c r="P20" s="66"/>
    </row>
    <row r="21" spans="1:16" x14ac:dyDescent="0.25">
      <c r="A21" s="157"/>
      <c r="B21" s="553"/>
      <c r="C21" s="553"/>
      <c r="D21" s="553"/>
      <c r="E21" s="553"/>
      <c r="F21" s="553"/>
      <c r="G21" s="553"/>
      <c r="H21" s="553"/>
      <c r="I21" s="553"/>
      <c r="J21" s="155"/>
      <c r="K21" s="155"/>
      <c r="L21" s="156" t="s">
        <v>372</v>
      </c>
      <c r="M21" s="159">
        <f>SUM(M19:M20)</f>
        <v>80</v>
      </c>
      <c r="N21" s="67"/>
    </row>
    <row r="22" spans="1:16" x14ac:dyDescent="0.25">
      <c r="A22" s="11" t="s">
        <v>23</v>
      </c>
    </row>
    <row r="23" spans="1:16" ht="26.4" x14ac:dyDescent="0.25">
      <c r="A23" s="108" t="s">
        <v>111</v>
      </c>
      <c r="B23" s="410" t="s">
        <v>63</v>
      </c>
      <c r="C23" s="410"/>
      <c r="D23" s="410" t="s">
        <v>145</v>
      </c>
      <c r="E23" s="410"/>
      <c r="F23" s="410"/>
      <c r="G23" s="410"/>
      <c r="H23" s="410"/>
      <c r="I23" s="410"/>
      <c r="J23" s="108" t="s">
        <v>148</v>
      </c>
      <c r="K23" s="108" t="s">
        <v>146</v>
      </c>
      <c r="L23" s="98" t="s">
        <v>147</v>
      </c>
      <c r="M23" s="120" t="s">
        <v>427</v>
      </c>
    </row>
    <row r="24" spans="1:16" ht="42" customHeight="1" x14ac:dyDescent="0.25">
      <c r="A24" s="542" t="s">
        <v>43</v>
      </c>
      <c r="B24" s="538" t="s">
        <v>232</v>
      </c>
      <c r="C24" s="538"/>
      <c r="D24" s="538" t="s">
        <v>239</v>
      </c>
      <c r="E24" s="538"/>
      <c r="F24" s="538"/>
      <c r="G24" s="538"/>
      <c r="H24" s="538"/>
      <c r="I24" s="538"/>
      <c r="J24" s="125" t="s">
        <v>231</v>
      </c>
      <c r="K24" s="125" t="s">
        <v>370</v>
      </c>
      <c r="L24" s="125" t="s">
        <v>228</v>
      </c>
      <c r="M24" s="111">
        <v>8</v>
      </c>
    </row>
    <row r="25" spans="1:16" ht="39.6" x14ac:dyDescent="0.25">
      <c r="A25" s="543"/>
      <c r="B25" s="538" t="s">
        <v>232</v>
      </c>
      <c r="C25" s="538"/>
      <c r="D25" s="557" t="s">
        <v>495</v>
      </c>
      <c r="E25" s="557"/>
      <c r="F25" s="557"/>
      <c r="G25" s="557"/>
      <c r="H25" s="557"/>
      <c r="I25" s="557"/>
      <c r="J25" s="238" t="s">
        <v>237</v>
      </c>
      <c r="K25" s="238" t="s">
        <v>496</v>
      </c>
      <c r="L25" s="238" t="s">
        <v>229</v>
      </c>
      <c r="M25" s="111">
        <v>8</v>
      </c>
    </row>
    <row r="26" spans="1:16" ht="58.5" customHeight="1" x14ac:dyDescent="0.25">
      <c r="A26" s="542" t="s">
        <v>43</v>
      </c>
      <c r="B26" s="538" t="s">
        <v>232</v>
      </c>
      <c r="C26" s="538"/>
      <c r="D26" s="538" t="s">
        <v>235</v>
      </c>
      <c r="E26" s="538"/>
      <c r="F26" s="538"/>
      <c r="G26" s="538"/>
      <c r="H26" s="538"/>
      <c r="I26" s="538"/>
      <c r="J26" s="125" t="s">
        <v>238</v>
      </c>
      <c r="K26" s="62" t="s">
        <v>371</v>
      </c>
      <c r="L26" s="62" t="s">
        <v>230</v>
      </c>
      <c r="M26" s="111">
        <v>8</v>
      </c>
    </row>
    <row r="27" spans="1:16" ht="30.75" customHeight="1" x14ac:dyDescent="0.25">
      <c r="A27" s="543"/>
      <c r="B27" s="538" t="s">
        <v>232</v>
      </c>
      <c r="C27" s="538"/>
      <c r="D27" s="446" t="s">
        <v>377</v>
      </c>
      <c r="E27" s="555"/>
      <c r="F27" s="555"/>
      <c r="G27" s="555"/>
      <c r="H27" s="555"/>
      <c r="I27" s="532"/>
      <c r="J27" s="125" t="s">
        <v>374</v>
      </c>
      <c r="K27" s="125" t="s">
        <v>375</v>
      </c>
      <c r="L27" s="62" t="s">
        <v>376</v>
      </c>
      <c r="M27" s="111">
        <v>12</v>
      </c>
    </row>
    <row r="28" spans="1:16" x14ac:dyDescent="0.25">
      <c r="A28" s="153"/>
      <c r="B28" s="556"/>
      <c r="C28" s="556"/>
      <c r="D28" s="556"/>
      <c r="E28" s="556"/>
      <c r="F28" s="556"/>
      <c r="G28" s="556"/>
      <c r="H28" s="556"/>
      <c r="I28" s="556"/>
      <c r="J28" s="68"/>
      <c r="K28" s="68"/>
      <c r="L28" s="154" t="s">
        <v>372</v>
      </c>
      <c r="M28" s="159">
        <f>SUM(M24:M27)</f>
        <v>36</v>
      </c>
    </row>
    <row r="29" spans="1:16" x14ac:dyDescent="0.25">
      <c r="A29" s="11" t="s">
        <v>23</v>
      </c>
    </row>
    <row r="30" spans="1:16" ht="26.4" x14ac:dyDescent="0.25">
      <c r="A30" s="108" t="s">
        <v>111</v>
      </c>
      <c r="B30" s="411" t="s">
        <v>63</v>
      </c>
      <c r="C30" s="413"/>
      <c r="D30" s="411" t="s">
        <v>145</v>
      </c>
      <c r="E30" s="412"/>
      <c r="F30" s="412"/>
      <c r="G30" s="412"/>
      <c r="H30" s="412"/>
      <c r="I30" s="413"/>
      <c r="J30" s="109" t="s">
        <v>148</v>
      </c>
      <c r="K30" s="108" t="s">
        <v>146</v>
      </c>
      <c r="L30" s="98" t="s">
        <v>262</v>
      </c>
      <c r="M30" s="120" t="s">
        <v>427</v>
      </c>
    </row>
    <row r="31" spans="1:16" x14ac:dyDescent="0.25">
      <c r="A31" s="544" t="s">
        <v>44</v>
      </c>
      <c r="B31" s="446" t="s">
        <v>223</v>
      </c>
      <c r="C31" s="532"/>
      <c r="D31" s="446" t="s">
        <v>247</v>
      </c>
      <c r="E31" s="555"/>
      <c r="F31" s="555"/>
      <c r="G31" s="555"/>
      <c r="H31" s="555"/>
      <c r="I31" s="532"/>
      <c r="J31" s="126" t="s">
        <v>245</v>
      </c>
      <c r="K31" s="125" t="s">
        <v>246</v>
      </c>
      <c r="L31" s="62" t="s">
        <v>240</v>
      </c>
      <c r="M31" s="111">
        <v>4</v>
      </c>
    </row>
    <row r="32" spans="1:16" ht="26.4" x14ac:dyDescent="0.25">
      <c r="A32" s="554"/>
      <c r="B32" s="446" t="s">
        <v>223</v>
      </c>
      <c r="C32" s="532"/>
      <c r="D32" s="446" t="s">
        <v>248</v>
      </c>
      <c r="E32" s="555"/>
      <c r="F32" s="555"/>
      <c r="G32" s="555"/>
      <c r="H32" s="555"/>
      <c r="I32" s="532"/>
      <c r="J32" s="126" t="s">
        <v>494</v>
      </c>
      <c r="K32" s="125" t="s">
        <v>251</v>
      </c>
      <c r="L32" s="62" t="s">
        <v>241</v>
      </c>
      <c r="M32" s="111">
        <v>4</v>
      </c>
    </row>
    <row r="33" spans="1:15" ht="30.75" customHeight="1" x14ac:dyDescent="0.25">
      <c r="A33" s="554"/>
      <c r="B33" s="446" t="s">
        <v>223</v>
      </c>
      <c r="C33" s="532"/>
      <c r="D33" s="446" t="s">
        <v>608</v>
      </c>
      <c r="E33" s="555"/>
      <c r="F33" s="555"/>
      <c r="G33" s="555"/>
      <c r="H33" s="555"/>
      <c r="I33" s="532"/>
      <c r="J33" s="126" t="s">
        <v>249</v>
      </c>
      <c r="K33" s="125" t="s">
        <v>250</v>
      </c>
      <c r="L33" s="62" t="s">
        <v>241</v>
      </c>
      <c r="M33" s="111">
        <v>4</v>
      </c>
    </row>
    <row r="34" spans="1:15" ht="27.75" customHeight="1" x14ac:dyDescent="0.25">
      <c r="A34" s="554"/>
      <c r="B34" s="446" t="s">
        <v>223</v>
      </c>
      <c r="C34" s="532"/>
      <c r="D34" s="446" t="s">
        <v>493</v>
      </c>
      <c r="E34" s="555"/>
      <c r="F34" s="555"/>
      <c r="G34" s="555"/>
      <c r="H34" s="555"/>
      <c r="I34" s="532"/>
      <c r="J34" s="126" t="s">
        <v>256</v>
      </c>
      <c r="K34" s="125" t="s">
        <v>492</v>
      </c>
      <c r="L34" s="62" t="s">
        <v>243</v>
      </c>
      <c r="M34" s="121">
        <v>6</v>
      </c>
      <c r="N34" s="66"/>
      <c r="O34" s="66"/>
    </row>
    <row r="35" spans="1:15" ht="27.75" customHeight="1" x14ac:dyDescent="0.25">
      <c r="A35" s="554"/>
      <c r="B35" s="446" t="s">
        <v>223</v>
      </c>
      <c r="C35" s="532"/>
      <c r="D35" s="446" t="s">
        <v>260</v>
      </c>
      <c r="E35" s="555"/>
      <c r="F35" s="555"/>
      <c r="G35" s="555"/>
      <c r="H35" s="555"/>
      <c r="I35" s="532"/>
      <c r="J35" s="126" t="s">
        <v>257</v>
      </c>
      <c r="K35" s="125" t="s">
        <v>258</v>
      </c>
      <c r="L35" s="62" t="s">
        <v>244</v>
      </c>
      <c r="M35" s="121">
        <v>10</v>
      </c>
      <c r="N35" s="66"/>
      <c r="O35" s="66"/>
    </row>
    <row r="36" spans="1:15" ht="28.5" customHeight="1" x14ac:dyDescent="0.25">
      <c r="A36" s="545"/>
      <c r="B36" s="446" t="s">
        <v>223</v>
      </c>
      <c r="C36" s="532"/>
      <c r="D36" s="446" t="s">
        <v>261</v>
      </c>
      <c r="E36" s="555"/>
      <c r="F36" s="555"/>
      <c r="G36" s="555"/>
      <c r="H36" s="555"/>
      <c r="I36" s="532"/>
      <c r="J36" s="125" t="s">
        <v>259</v>
      </c>
      <c r="K36" s="125" t="s">
        <v>258</v>
      </c>
      <c r="L36" s="62" t="s">
        <v>244</v>
      </c>
      <c r="M36" s="121">
        <v>10</v>
      </c>
      <c r="N36" s="66"/>
      <c r="O36" s="66"/>
    </row>
    <row r="37" spans="1:15" x14ac:dyDescent="0.25">
      <c r="A37" s="157"/>
      <c r="B37" s="553"/>
      <c r="C37" s="553"/>
      <c r="D37" s="553"/>
      <c r="E37" s="553"/>
      <c r="F37" s="553"/>
      <c r="G37" s="553"/>
      <c r="H37" s="553"/>
      <c r="I37" s="553"/>
      <c r="J37" s="155"/>
      <c r="K37" s="155"/>
      <c r="L37" s="156" t="s">
        <v>372</v>
      </c>
      <c r="M37" s="159">
        <f>SUM(M31:M36)</f>
        <v>38</v>
      </c>
    </row>
  </sheetData>
  <mergeCells count="55">
    <mergeCell ref="B27:C27"/>
    <mergeCell ref="D27:I27"/>
    <mergeCell ref="B33:C33"/>
    <mergeCell ref="B37:C37"/>
    <mergeCell ref="D37:I37"/>
    <mergeCell ref="D33:I33"/>
    <mergeCell ref="B34:C34"/>
    <mergeCell ref="D34:I34"/>
    <mergeCell ref="B35:C35"/>
    <mergeCell ref="B30:C30"/>
    <mergeCell ref="D30:I30"/>
    <mergeCell ref="B31:C31"/>
    <mergeCell ref="D31:I31"/>
    <mergeCell ref="B32:C32"/>
    <mergeCell ref="D32:I32"/>
    <mergeCell ref="B21:C21"/>
    <mergeCell ref="B15:C15"/>
    <mergeCell ref="B16:C16"/>
    <mergeCell ref="A31:A36"/>
    <mergeCell ref="D35:I35"/>
    <mergeCell ref="B36:C36"/>
    <mergeCell ref="D36:I36"/>
    <mergeCell ref="D21:I21"/>
    <mergeCell ref="B28:C28"/>
    <mergeCell ref="D28:I28"/>
    <mergeCell ref="B24:C24"/>
    <mergeCell ref="D24:I24"/>
    <mergeCell ref="B25:C25"/>
    <mergeCell ref="D25:I25"/>
    <mergeCell ref="B26:C26"/>
    <mergeCell ref="D26:I26"/>
    <mergeCell ref="D15:I15"/>
    <mergeCell ref="B18:C18"/>
    <mergeCell ref="D18:I18"/>
    <mergeCell ref="D19:I19"/>
    <mergeCell ref="D20:I20"/>
    <mergeCell ref="D16:I16"/>
    <mergeCell ref="B19:C19"/>
    <mergeCell ref="B20:C20"/>
    <mergeCell ref="A24:A25"/>
    <mergeCell ref="A26:A27"/>
    <mergeCell ref="A19:A20"/>
    <mergeCell ref="A3:J3"/>
    <mergeCell ref="A4:A10"/>
    <mergeCell ref="B4:J4"/>
    <mergeCell ref="C5:J5"/>
    <mergeCell ref="D6:J6"/>
    <mergeCell ref="D7:J7"/>
    <mergeCell ref="C8:J8"/>
    <mergeCell ref="D9:J9"/>
    <mergeCell ref="D10:J10"/>
    <mergeCell ref="B14:C14"/>
    <mergeCell ref="B23:C23"/>
    <mergeCell ref="D23:I23"/>
    <mergeCell ref="D14:I14"/>
  </mergeCells>
  <phoneticPr fontId="2" type="noConversion"/>
  <printOptions horizontalCentered="1" verticalCentered="1"/>
  <pageMargins left="0.7" right="0.7" top="0.75" bottom="0.75" header="0.3" footer="0.3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27" workbookViewId="0">
      <selection sqref="A1:K35"/>
    </sheetView>
  </sheetViews>
  <sheetFormatPr defaultColWidth="9.109375" defaultRowHeight="13.2" x14ac:dyDescent="0.25"/>
  <cols>
    <col min="1" max="1" width="9.109375" style="150"/>
    <col min="2" max="2" width="13.88671875" style="150" customWidth="1"/>
    <col min="3" max="3" width="21.109375" style="150" customWidth="1"/>
    <col min="4" max="4" width="24.33203125" style="150" customWidth="1"/>
    <col min="5" max="5" width="21.6640625" style="150" customWidth="1"/>
    <col min="6" max="6" width="21.33203125" style="150" customWidth="1"/>
    <col min="7" max="16384" width="9.109375" style="150"/>
  </cols>
  <sheetData>
    <row r="1" spans="1:11" ht="15.75" customHeight="1" thickBot="1" x14ac:dyDescent="0.3">
      <c r="A1" s="478" t="s">
        <v>45</v>
      </c>
      <c r="B1" s="533"/>
      <c r="C1" s="533"/>
      <c r="D1" s="533"/>
      <c r="E1" s="533"/>
      <c r="F1" s="533"/>
      <c r="G1" s="533"/>
      <c r="H1" s="533"/>
      <c r="I1" s="533"/>
      <c r="J1" s="546"/>
    </row>
    <row r="2" spans="1:11" ht="15" customHeight="1" x14ac:dyDescent="0.25">
      <c r="A2" s="566" t="s">
        <v>95</v>
      </c>
      <c r="B2" s="569" t="s">
        <v>47</v>
      </c>
      <c r="C2" s="569"/>
      <c r="D2" s="569"/>
      <c r="E2" s="569"/>
      <c r="F2" s="569"/>
      <c r="G2" s="569"/>
      <c r="H2" s="569"/>
      <c r="I2" s="569"/>
      <c r="J2" s="570"/>
    </row>
    <row r="3" spans="1:11" x14ac:dyDescent="0.25">
      <c r="A3" s="567"/>
      <c r="B3" s="63" t="s">
        <v>46</v>
      </c>
      <c r="C3" s="446" t="s">
        <v>48</v>
      </c>
      <c r="D3" s="555"/>
      <c r="E3" s="555"/>
      <c r="F3" s="555"/>
      <c r="G3" s="555"/>
      <c r="H3" s="555"/>
      <c r="I3" s="555"/>
      <c r="J3" s="571"/>
    </row>
    <row r="4" spans="1:11" ht="13.8" thickBot="1" x14ac:dyDescent="0.3">
      <c r="A4" s="568"/>
      <c r="B4" s="65" t="s">
        <v>49</v>
      </c>
      <c r="C4" s="572" t="s">
        <v>50</v>
      </c>
      <c r="D4" s="573"/>
      <c r="E4" s="573"/>
      <c r="F4" s="573"/>
      <c r="G4" s="573"/>
      <c r="H4" s="573"/>
      <c r="I4" s="573"/>
      <c r="J4" s="574"/>
    </row>
    <row r="6" spans="1:11" s="147" customFormat="1" ht="13.8" thickBot="1" x14ac:dyDescent="0.3">
      <c r="A6" s="560" t="s">
        <v>399</v>
      </c>
      <c r="B6" s="560"/>
      <c r="C6" s="560"/>
      <c r="D6" s="560"/>
      <c r="E6" s="560"/>
      <c r="F6" s="560"/>
      <c r="G6" s="560"/>
      <c r="H6" s="560"/>
      <c r="I6" s="560"/>
      <c r="J6" s="560"/>
      <c r="K6" s="560"/>
    </row>
    <row r="7" spans="1:11" s="151" customFormat="1" ht="15.75" customHeight="1" x14ac:dyDescent="0.25">
      <c r="A7" s="561" t="s">
        <v>378</v>
      </c>
      <c r="B7" s="249" t="s">
        <v>379</v>
      </c>
      <c r="C7" s="563" t="s">
        <v>380</v>
      </c>
      <c r="D7" s="563"/>
      <c r="E7" s="563" t="s">
        <v>381</v>
      </c>
      <c r="F7" s="563"/>
      <c r="G7" s="558" t="s">
        <v>382</v>
      </c>
      <c r="H7" s="558"/>
      <c r="I7" s="558" t="s">
        <v>383</v>
      </c>
      <c r="J7" s="558"/>
      <c r="K7" s="564" t="s">
        <v>427</v>
      </c>
    </row>
    <row r="8" spans="1:11" s="147" customFormat="1" ht="17.25" customHeight="1" x14ac:dyDescent="0.25">
      <c r="A8" s="562"/>
      <c r="B8" s="559" t="s">
        <v>384</v>
      </c>
      <c r="C8" s="559" t="s">
        <v>384</v>
      </c>
      <c r="D8" s="559" t="s">
        <v>385</v>
      </c>
      <c r="E8" s="559" t="s">
        <v>386</v>
      </c>
      <c r="F8" s="559" t="s">
        <v>387</v>
      </c>
      <c r="G8" s="559" t="s">
        <v>388</v>
      </c>
      <c r="H8" s="559" t="s">
        <v>389</v>
      </c>
      <c r="I8" s="559" t="s">
        <v>388</v>
      </c>
      <c r="J8" s="559" t="s">
        <v>389</v>
      </c>
      <c r="K8" s="565"/>
    </row>
    <row r="9" spans="1:11" s="147" customFormat="1" ht="49.5" customHeight="1" x14ac:dyDescent="0.25">
      <c r="A9" s="562"/>
      <c r="B9" s="559"/>
      <c r="C9" s="559"/>
      <c r="D9" s="559"/>
      <c r="E9" s="559"/>
      <c r="F9" s="559"/>
      <c r="G9" s="559"/>
      <c r="H9" s="559"/>
      <c r="I9" s="559"/>
      <c r="J9" s="559"/>
      <c r="K9" s="565"/>
    </row>
    <row r="10" spans="1:11" s="148" customFormat="1" ht="79.2" x14ac:dyDescent="0.25">
      <c r="A10" s="250" t="s">
        <v>390</v>
      </c>
      <c r="B10" s="243" t="s">
        <v>531</v>
      </c>
      <c r="C10" s="244" t="s">
        <v>391</v>
      </c>
      <c r="D10" s="245"/>
      <c r="E10" s="246" t="s">
        <v>392</v>
      </c>
      <c r="F10" s="246"/>
      <c r="G10" s="247">
        <v>2011</v>
      </c>
      <c r="H10" s="247"/>
      <c r="I10" s="248">
        <v>0</v>
      </c>
      <c r="J10" s="248"/>
      <c r="K10" s="152"/>
    </row>
    <row r="11" spans="1:11" s="149" customFormat="1" ht="39.6" x14ac:dyDescent="0.25">
      <c r="A11" s="250">
        <v>1</v>
      </c>
      <c r="B11" s="243"/>
      <c r="C11" s="244"/>
      <c r="D11" s="245" t="s">
        <v>393</v>
      </c>
      <c r="E11" s="246"/>
      <c r="F11" s="246" t="s">
        <v>394</v>
      </c>
      <c r="G11" s="247"/>
      <c r="H11" s="247">
        <v>2015</v>
      </c>
      <c r="I11" s="248"/>
      <c r="J11" s="248">
        <v>2.5419999999999998</v>
      </c>
      <c r="K11" s="152">
        <v>2.8571428571428572</v>
      </c>
    </row>
    <row r="12" spans="1:11" s="149" customFormat="1" ht="66" x14ac:dyDescent="0.25">
      <c r="A12" s="250">
        <v>2</v>
      </c>
      <c r="B12" s="243"/>
      <c r="C12" s="244"/>
      <c r="D12" s="245" t="s">
        <v>395</v>
      </c>
      <c r="E12" s="246"/>
      <c r="F12" s="246" t="s">
        <v>396</v>
      </c>
      <c r="G12" s="247"/>
      <c r="H12" s="247">
        <v>2012</v>
      </c>
      <c r="I12" s="248"/>
      <c r="J12" s="248">
        <v>3.84</v>
      </c>
      <c r="K12" s="152">
        <v>2.8571428571428572</v>
      </c>
    </row>
    <row r="13" spans="1:11" s="148" customFormat="1" ht="79.2" x14ac:dyDescent="0.25">
      <c r="A13" s="250" t="s">
        <v>542</v>
      </c>
      <c r="B13" s="243" t="s">
        <v>532</v>
      </c>
      <c r="C13" s="244" t="s">
        <v>398</v>
      </c>
      <c r="D13" s="245"/>
      <c r="E13" s="246" t="s">
        <v>552</v>
      </c>
      <c r="F13" s="246"/>
      <c r="G13" s="247"/>
      <c r="H13" s="247"/>
      <c r="I13" s="248">
        <v>1.97</v>
      </c>
      <c r="J13" s="248"/>
      <c r="K13" s="152"/>
    </row>
    <row r="14" spans="1:11" s="149" customFormat="1" ht="52.8" x14ac:dyDescent="0.25">
      <c r="A14" s="250">
        <v>1</v>
      </c>
      <c r="B14" s="243"/>
      <c r="C14" s="244"/>
      <c r="D14" s="245" t="s">
        <v>550</v>
      </c>
      <c r="E14" s="246"/>
      <c r="F14" s="246" t="s">
        <v>551</v>
      </c>
      <c r="G14" s="247"/>
      <c r="H14" s="247"/>
      <c r="I14" s="248"/>
      <c r="J14" s="248">
        <v>0.70099999999999996</v>
      </c>
      <c r="K14" s="152">
        <v>5</v>
      </c>
    </row>
    <row r="15" spans="1:11" s="149" customFormat="1" ht="118.8" x14ac:dyDescent="0.25">
      <c r="A15" s="250" t="s">
        <v>549</v>
      </c>
      <c r="B15" s="243" t="s">
        <v>555</v>
      </c>
      <c r="C15" s="244" t="s">
        <v>554</v>
      </c>
      <c r="D15" s="245"/>
      <c r="E15" s="246" t="s">
        <v>556</v>
      </c>
      <c r="F15" s="246"/>
      <c r="G15" s="247"/>
      <c r="H15" s="247"/>
      <c r="I15" s="248">
        <v>1.97</v>
      </c>
      <c r="J15" s="248"/>
      <c r="K15" s="152"/>
    </row>
    <row r="16" spans="1:11" s="149" customFormat="1" ht="79.8" thickBot="1" x14ac:dyDescent="0.3">
      <c r="A16" s="251">
        <v>1</v>
      </c>
      <c r="B16" s="252"/>
      <c r="C16" s="253"/>
      <c r="D16" s="254" t="s">
        <v>557</v>
      </c>
      <c r="E16" s="255"/>
      <c r="F16" s="255" t="s">
        <v>558</v>
      </c>
      <c r="G16" s="256"/>
      <c r="H16" s="256"/>
      <c r="I16" s="257">
        <v>0</v>
      </c>
      <c r="J16" s="257">
        <v>2.6469999999999998</v>
      </c>
      <c r="K16" s="258">
        <v>5</v>
      </c>
    </row>
    <row r="17" spans="1:11" x14ac:dyDescent="0.25">
      <c r="J17" s="176" t="s">
        <v>372</v>
      </c>
      <c r="K17" s="177">
        <f>SUM(K11:K16)</f>
        <v>15.714285714285715</v>
      </c>
    </row>
    <row r="19" spans="1:11" ht="13.8" thickBot="1" x14ac:dyDescent="0.3">
      <c r="A19" s="560" t="s">
        <v>397</v>
      </c>
      <c r="B19" s="560"/>
      <c r="C19" s="560"/>
      <c r="D19" s="560"/>
      <c r="E19" s="560"/>
      <c r="F19" s="560"/>
      <c r="G19" s="560"/>
      <c r="H19" s="560"/>
      <c r="I19" s="560"/>
      <c r="J19" s="560"/>
      <c r="K19" s="560"/>
    </row>
    <row r="20" spans="1:11" ht="12.75" customHeight="1" x14ac:dyDescent="0.25">
      <c r="A20" s="561" t="s">
        <v>378</v>
      </c>
      <c r="B20" s="249" t="s">
        <v>379</v>
      </c>
      <c r="C20" s="563" t="s">
        <v>380</v>
      </c>
      <c r="D20" s="563"/>
      <c r="E20" s="563" t="s">
        <v>534</v>
      </c>
      <c r="F20" s="563"/>
      <c r="G20" s="558" t="s">
        <v>382</v>
      </c>
      <c r="H20" s="558"/>
      <c r="I20" s="558" t="s">
        <v>50</v>
      </c>
      <c r="J20" s="564" t="s">
        <v>427</v>
      </c>
    </row>
    <row r="21" spans="1:11" ht="12.75" customHeight="1" x14ac:dyDescent="0.25">
      <c r="A21" s="562"/>
      <c r="B21" s="559" t="s">
        <v>384</v>
      </c>
      <c r="C21" s="559" t="s">
        <v>384</v>
      </c>
      <c r="D21" s="559" t="s">
        <v>385</v>
      </c>
      <c r="E21" s="559" t="s">
        <v>386</v>
      </c>
      <c r="F21" s="559" t="s">
        <v>387</v>
      </c>
      <c r="G21" s="559" t="s">
        <v>388</v>
      </c>
      <c r="H21" s="559" t="s">
        <v>389</v>
      </c>
      <c r="I21" s="559"/>
      <c r="J21" s="565"/>
    </row>
    <row r="22" spans="1:11" x14ac:dyDescent="0.25">
      <c r="A22" s="562"/>
      <c r="B22" s="559"/>
      <c r="C22" s="559"/>
      <c r="D22" s="559"/>
      <c r="E22" s="559"/>
      <c r="F22" s="559"/>
      <c r="G22" s="559"/>
      <c r="H22" s="559"/>
      <c r="I22" s="559"/>
      <c r="J22" s="565"/>
    </row>
    <row r="23" spans="1:11" ht="79.2" x14ac:dyDescent="0.25">
      <c r="A23" s="250" t="s">
        <v>390</v>
      </c>
      <c r="B23" s="243" t="s">
        <v>531</v>
      </c>
      <c r="C23" s="244" t="s">
        <v>391</v>
      </c>
      <c r="D23" s="245"/>
      <c r="E23" s="246" t="s">
        <v>392</v>
      </c>
      <c r="F23" s="246"/>
      <c r="G23" s="247">
        <v>2011</v>
      </c>
      <c r="H23" s="247"/>
      <c r="I23" s="248"/>
      <c r="J23" s="152"/>
    </row>
    <row r="24" spans="1:11" ht="52.8" x14ac:dyDescent="0.25">
      <c r="A24" s="250">
        <v>1</v>
      </c>
      <c r="B24" s="243"/>
      <c r="C24" s="244"/>
      <c r="D24" s="245" t="s">
        <v>533</v>
      </c>
      <c r="E24" s="246"/>
      <c r="F24" s="246" t="s">
        <v>535</v>
      </c>
      <c r="G24" s="247"/>
      <c r="H24" s="247">
        <v>2011</v>
      </c>
      <c r="I24" s="248" t="s">
        <v>348</v>
      </c>
      <c r="J24" s="152">
        <v>0.42857142857142855</v>
      </c>
    </row>
    <row r="25" spans="1:11" x14ac:dyDescent="0.25">
      <c r="A25" s="250">
        <v>2</v>
      </c>
      <c r="B25" s="243"/>
      <c r="C25" s="244"/>
      <c r="D25" s="245"/>
      <c r="E25" s="246"/>
      <c r="F25" s="246"/>
      <c r="G25" s="247"/>
      <c r="H25" s="247"/>
      <c r="I25" s="248"/>
      <c r="J25" s="152"/>
    </row>
    <row r="26" spans="1:11" ht="79.2" x14ac:dyDescent="0.25">
      <c r="A26" s="250" t="s">
        <v>542</v>
      </c>
      <c r="B26" s="243" t="s">
        <v>540</v>
      </c>
      <c r="C26" s="244" t="s">
        <v>536</v>
      </c>
      <c r="D26" s="245"/>
      <c r="E26" s="246" t="s">
        <v>539</v>
      </c>
      <c r="F26" s="246"/>
      <c r="G26" s="247">
        <v>2010</v>
      </c>
      <c r="H26" s="247"/>
      <c r="I26" s="248"/>
      <c r="J26" s="152"/>
    </row>
    <row r="27" spans="1:11" ht="66" x14ac:dyDescent="0.25">
      <c r="A27" s="250">
        <v>1</v>
      </c>
      <c r="B27" s="243"/>
      <c r="C27" s="244"/>
      <c r="D27" s="245" t="s">
        <v>537</v>
      </c>
      <c r="E27" s="246"/>
      <c r="F27" s="246" t="s">
        <v>538</v>
      </c>
      <c r="G27" s="247"/>
      <c r="H27" s="247">
        <v>2014</v>
      </c>
      <c r="I27" s="248" t="s">
        <v>348</v>
      </c>
      <c r="J27" s="152">
        <v>0.75</v>
      </c>
    </row>
    <row r="28" spans="1:11" ht="39.6" x14ac:dyDescent="0.25">
      <c r="A28" s="250">
        <v>2</v>
      </c>
      <c r="B28" s="243"/>
      <c r="C28" s="244"/>
      <c r="D28" s="245" t="s">
        <v>543</v>
      </c>
      <c r="E28" s="246"/>
      <c r="F28" s="246" t="s">
        <v>544</v>
      </c>
      <c r="G28" s="247"/>
      <c r="H28" s="247">
        <v>2014</v>
      </c>
      <c r="I28" s="248" t="s">
        <v>343</v>
      </c>
      <c r="J28" s="152">
        <v>0.75</v>
      </c>
    </row>
    <row r="29" spans="1:11" ht="66" x14ac:dyDescent="0.25">
      <c r="A29" s="250">
        <v>3</v>
      </c>
      <c r="B29" s="243"/>
      <c r="C29" s="244"/>
      <c r="D29" s="245" t="s">
        <v>545</v>
      </c>
      <c r="E29" s="246"/>
      <c r="F29" s="246" t="s">
        <v>546</v>
      </c>
      <c r="G29" s="247"/>
      <c r="H29" s="247">
        <v>2011</v>
      </c>
      <c r="I29" s="248" t="s">
        <v>343</v>
      </c>
      <c r="J29" s="152">
        <v>0.75</v>
      </c>
    </row>
    <row r="30" spans="1:11" ht="66" x14ac:dyDescent="0.25">
      <c r="A30" s="250">
        <v>4</v>
      </c>
      <c r="B30" s="243"/>
      <c r="C30" s="244"/>
      <c r="D30" s="245" t="s">
        <v>547</v>
      </c>
      <c r="E30" s="246"/>
      <c r="F30" s="246" t="s">
        <v>548</v>
      </c>
      <c r="G30" s="247"/>
      <c r="H30" s="247">
        <v>2014</v>
      </c>
      <c r="I30" s="248" t="s">
        <v>343</v>
      </c>
      <c r="J30" s="152">
        <v>0.75</v>
      </c>
    </row>
    <row r="31" spans="1:11" ht="79.2" x14ac:dyDescent="0.25">
      <c r="A31" s="250" t="s">
        <v>549</v>
      </c>
      <c r="B31" s="243" t="s">
        <v>540</v>
      </c>
      <c r="C31" s="244" t="s">
        <v>536</v>
      </c>
      <c r="D31" s="245"/>
      <c r="E31" s="246" t="s">
        <v>539</v>
      </c>
      <c r="F31" s="246"/>
      <c r="G31" s="247">
        <v>2010</v>
      </c>
      <c r="H31" s="247"/>
      <c r="I31" s="248"/>
      <c r="J31" s="152"/>
    </row>
    <row r="32" spans="1:11" ht="66" x14ac:dyDescent="0.25">
      <c r="A32" s="250">
        <v>1</v>
      </c>
      <c r="B32" s="243"/>
      <c r="C32" s="244"/>
      <c r="D32" s="245" t="s">
        <v>537</v>
      </c>
      <c r="E32" s="246"/>
      <c r="F32" s="246" t="s">
        <v>538</v>
      </c>
      <c r="G32" s="247"/>
      <c r="H32" s="247">
        <v>2014</v>
      </c>
      <c r="I32" s="248" t="s">
        <v>348</v>
      </c>
      <c r="J32" s="152">
        <v>0.75</v>
      </c>
    </row>
    <row r="33" spans="1:10" ht="79.2" x14ac:dyDescent="0.25">
      <c r="A33" s="250" t="s">
        <v>553</v>
      </c>
      <c r="B33" s="243" t="s">
        <v>532</v>
      </c>
      <c r="C33" s="244" t="s">
        <v>398</v>
      </c>
      <c r="D33" s="245"/>
      <c r="E33" s="246" t="s">
        <v>552</v>
      </c>
      <c r="F33" s="246"/>
      <c r="G33" s="247">
        <v>1999</v>
      </c>
      <c r="H33" s="247"/>
      <c r="I33" s="248"/>
      <c r="J33" s="152"/>
    </row>
    <row r="34" spans="1:10" ht="26.4" x14ac:dyDescent="0.25">
      <c r="A34" s="250">
        <v>1</v>
      </c>
      <c r="B34" s="243"/>
      <c r="C34" s="244"/>
      <c r="D34" s="245" t="s">
        <v>560</v>
      </c>
      <c r="E34" s="246"/>
      <c r="F34" s="246" t="s">
        <v>559</v>
      </c>
      <c r="G34" s="247"/>
      <c r="H34" s="247">
        <v>2008</v>
      </c>
      <c r="I34" s="248" t="s">
        <v>343</v>
      </c>
      <c r="J34" s="152">
        <v>1.5</v>
      </c>
    </row>
    <row r="35" spans="1:10" ht="13.8" thickBot="1" x14ac:dyDescent="0.3">
      <c r="A35" s="259"/>
      <c r="B35" s="260"/>
      <c r="C35" s="260"/>
      <c r="D35" s="260"/>
      <c r="E35" s="260"/>
      <c r="F35" s="260"/>
      <c r="G35" s="260"/>
      <c r="H35" s="260"/>
      <c r="I35" s="261" t="s">
        <v>372</v>
      </c>
      <c r="J35" s="262">
        <f>SUM(J23:J34)</f>
        <v>5.6785714285714288</v>
      </c>
    </row>
  </sheetData>
  <mergeCells count="35">
    <mergeCell ref="A1:J1"/>
    <mergeCell ref="A2:A4"/>
    <mergeCell ref="B2:J2"/>
    <mergeCell ref="C3:J3"/>
    <mergeCell ref="C4:J4"/>
    <mergeCell ref="A6:K6"/>
    <mergeCell ref="A7:A9"/>
    <mergeCell ref="C7:D7"/>
    <mergeCell ref="E7:F7"/>
    <mergeCell ref="G7:H7"/>
    <mergeCell ref="F8:F9"/>
    <mergeCell ref="G8:G9"/>
    <mergeCell ref="K7:K9"/>
    <mergeCell ref="C8:C9"/>
    <mergeCell ref="H8:H9"/>
    <mergeCell ref="B8:B9"/>
    <mergeCell ref="I7:J7"/>
    <mergeCell ref="E8:E9"/>
    <mergeCell ref="D8:D9"/>
    <mergeCell ref="I20:I22"/>
    <mergeCell ref="G21:G22"/>
    <mergeCell ref="H21:H22"/>
    <mergeCell ref="I8:I9"/>
    <mergeCell ref="J8:J9"/>
    <mergeCell ref="A19:K19"/>
    <mergeCell ref="A20:A22"/>
    <mergeCell ref="C20:D20"/>
    <mergeCell ref="E20:F20"/>
    <mergeCell ref="G20:H20"/>
    <mergeCell ref="J20:J22"/>
    <mergeCell ref="B21:B22"/>
    <mergeCell ref="C21:C22"/>
    <mergeCell ref="D21:D22"/>
    <mergeCell ref="E21:E22"/>
    <mergeCell ref="F21:F22"/>
  </mergeCells>
  <dataValidations count="1">
    <dataValidation type="custom" allowBlank="1" showInputMessage="1" showErrorMessage="1" errorTitle="Eroare" error="Trebuie să fiți autorul lucrării citate" sqref="B23:B34 B10:B16">
      <formula1>ISNUMBER(SEARCH(nume_candidat,B10))</formula1>
    </dataValidation>
  </dataValidations>
  <printOptions horizontalCentered="1" verticalCentered="1"/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Grila CNATDCU</vt:lpstr>
      <vt:lpstr>A1.1</vt:lpstr>
      <vt:lpstr>A1.2</vt:lpstr>
      <vt:lpstr>A1.3</vt:lpstr>
      <vt:lpstr>A2.1</vt:lpstr>
      <vt:lpstr>A2.2</vt:lpstr>
      <vt:lpstr>A 2.3</vt:lpstr>
      <vt:lpstr>A 2.4</vt:lpstr>
      <vt:lpstr>A3.1</vt:lpstr>
      <vt:lpstr>A3.2</vt:lpstr>
      <vt:lpstr>A3.3</vt:lpstr>
      <vt:lpstr>A3.4</vt:lpstr>
      <vt:lpstr>A3.6</vt:lpstr>
    </vt:vector>
  </TitlesOfParts>
  <Company>BR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</dc:creator>
  <cp:lastModifiedBy>Windows User</cp:lastModifiedBy>
  <cp:lastPrinted>2016-07-19T06:00:03Z</cp:lastPrinted>
  <dcterms:created xsi:type="dcterms:W3CDTF">2013-02-15T07:38:18Z</dcterms:created>
  <dcterms:modified xsi:type="dcterms:W3CDTF">2016-07-19T08:10:58Z</dcterms:modified>
  <cp:contentStatus/>
</cp:coreProperties>
</file>