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eza habil\documente UPT\CD\"/>
    </mc:Choice>
  </mc:AlternateContent>
  <bookViews>
    <workbookView xWindow="0" yWindow="0" windowWidth="19200" windowHeight="11595" firstSheet="6" activeTab="12"/>
  </bookViews>
  <sheets>
    <sheet name="Centralizator" sheetId="14" r:id="rId1"/>
    <sheet name="CDI-ART" sheetId="1" r:id="rId2"/>
    <sheet name="CDI-BRV" sheetId="15" r:id="rId3"/>
    <sheet name="CDI-MON-i" sheetId="13" r:id="rId4"/>
    <sheet name="CDI-MON-n" sheetId="2" r:id="rId5"/>
    <sheet name="DID-MSC" sheetId="4" r:id="rId6"/>
    <sheet name="DID-LAB" sheetId="5" r:id="rId7"/>
    <sheet name="RIA-GRA-i" sheetId="6" r:id="rId8"/>
    <sheet name="RIA-GRA-n" sheetId="7" r:id="rId9"/>
    <sheet name="RIA-CTR-i" sheetId="8" r:id="rId10"/>
    <sheet name="RIA-CTR-n" sheetId="3" r:id="rId11"/>
    <sheet name="RIA-GRA-i-m" sheetId="9" r:id="rId12"/>
    <sheet name="RIA-GRA-n-m" sheetId="10" r:id="rId13"/>
    <sheet name="RIA-CTR-i-m" sheetId="11" r:id="rId14"/>
    <sheet name="RIA-CTR-n-m" sheetId="12" r:id="rId15"/>
  </sheets>
  <definedNames>
    <definedName name="_xlnm.Print_Area" localSheetId="1">'CDI-ART'!$A$1:$K$626</definedName>
    <definedName name="_xlnm.Print_Area" localSheetId="2">'CDI-BRV'!$A$1:$F$14</definedName>
    <definedName name="_xlnm.Print_Area" localSheetId="3">'CDI-MON-i'!$A$1:$J$20</definedName>
    <definedName name="_xlnm.Print_Area" localSheetId="4">'CDI-MON-n'!$A$1:$I$18</definedName>
    <definedName name="_xlnm.Print_Area" localSheetId="0">Centralizator!$A$1:$E$41</definedName>
    <definedName name="_xlnm.Print_Area" localSheetId="6">'DID-LAB'!$A$1:$D$21</definedName>
    <definedName name="_xlnm.Print_Area" localSheetId="5">'DID-MSC'!$A$1:$H$21</definedName>
    <definedName name="_xlnm.Print_Area" localSheetId="9">'RIA-CTR-i'!$A$1:$G$18</definedName>
    <definedName name="_xlnm.Print_Area" localSheetId="13">'RIA-CTR-i-m'!$A$1:$G$18</definedName>
    <definedName name="_xlnm.Print_Area" localSheetId="14">'RIA-CTR-n-m'!$A$1:$G$18</definedName>
    <definedName name="_xlnm.Print_Area" localSheetId="7">'RIA-GRA-i'!$A$1:$G$18</definedName>
    <definedName name="_xlnm.Print_Area" localSheetId="11">'RIA-GRA-i-m'!$A$1:$G$23</definedName>
    <definedName name="_xlnm.Print_Area" localSheetId="8">'RIA-GRA-n'!$A$1:$G$35</definedName>
    <definedName name="_xlnm.Print_Area" localSheetId="12">'RIA-GRA-n-m'!$A$1:$G$20</definedName>
  </definedNames>
  <calcPr calcId="171027"/>
</workbook>
</file>

<file path=xl/calcChain.xml><?xml version="1.0" encoding="utf-8"?>
<calcChain xmlns="http://schemas.openxmlformats.org/spreadsheetml/2006/main">
  <c r="C18" i="14" l="1"/>
  <c r="C34" i="14"/>
  <c r="C27" i="14"/>
  <c r="C25" i="14" s="1"/>
  <c r="C36" i="14"/>
  <c r="C32" i="14"/>
  <c r="C31" i="14" s="1"/>
  <c r="C30" i="14" s="1"/>
  <c r="C24" i="14"/>
  <c r="C26" i="14" l="1"/>
  <c r="J35" i="1"/>
  <c r="J34" i="1"/>
  <c r="J39" i="1"/>
  <c r="J40" i="1"/>
  <c r="G7" i="7" l="1"/>
  <c r="G9" i="7"/>
  <c r="G10" i="7"/>
  <c r="G8" i="7"/>
  <c r="H10" i="4"/>
  <c r="H8" i="4"/>
  <c r="H9" i="4"/>
  <c r="J72" i="1"/>
  <c r="J52" i="1"/>
  <c r="J51" i="1"/>
  <c r="J59" i="1"/>
  <c r="J55" i="1"/>
  <c r="J54" i="1"/>
  <c r="J42" i="1"/>
  <c r="J23" i="1"/>
  <c r="J22" i="1"/>
  <c r="J20" i="1"/>
  <c r="J10" i="1"/>
  <c r="J9" i="1"/>
  <c r="J8" i="1"/>
  <c r="G10" i="10"/>
  <c r="G9" i="10"/>
  <c r="G19" i="7"/>
  <c r="G23" i="7"/>
  <c r="G24" i="7"/>
  <c r="G25" i="7"/>
  <c r="G26" i="7"/>
  <c r="G21" i="7"/>
  <c r="G20" i="7"/>
  <c r="G18" i="7"/>
  <c r="G15" i="7"/>
  <c r="G16" i="7"/>
  <c r="G17" i="7"/>
  <c r="G22" i="7"/>
  <c r="G8" i="10"/>
  <c r="G13" i="7"/>
  <c r="G14" i="7"/>
  <c r="G27" i="7"/>
  <c r="I8" i="2"/>
  <c r="J73" i="1"/>
  <c r="J65" i="1"/>
  <c r="J63" i="1"/>
  <c r="J62" i="1"/>
  <c r="J61" i="1"/>
  <c r="J60" i="1"/>
  <c r="J58" i="1"/>
  <c r="J57" i="1"/>
  <c r="J53" i="1"/>
  <c r="J44" i="1"/>
  <c r="J64" i="1"/>
  <c r="J15" i="1"/>
  <c r="J16" i="1"/>
  <c r="J17" i="1"/>
  <c r="J18" i="1"/>
  <c r="J19" i="1"/>
  <c r="J21" i="1"/>
  <c r="J24" i="1"/>
  <c r="J25" i="1"/>
  <c r="J26" i="1"/>
  <c r="J27" i="1"/>
  <c r="J28" i="1"/>
  <c r="J29" i="1"/>
  <c r="J30" i="1"/>
  <c r="J31" i="1"/>
  <c r="J32" i="1"/>
  <c r="J33" i="1"/>
  <c r="J36" i="1"/>
  <c r="J37" i="1"/>
  <c r="J38" i="1"/>
  <c r="J41" i="1"/>
  <c r="J43" i="1"/>
  <c r="J56" i="1"/>
  <c r="I7" i="2"/>
  <c r="I12" i="2"/>
  <c r="I9" i="2"/>
  <c r="I10" i="2"/>
  <c r="J7" i="13"/>
  <c r="J11" i="13" s="1"/>
  <c r="J8" i="13"/>
  <c r="J9" i="13"/>
  <c r="J10" i="13"/>
  <c r="I11" i="2"/>
  <c r="G7" i="12"/>
  <c r="G8" i="12"/>
  <c r="G6" i="12"/>
  <c r="G9" i="12"/>
  <c r="G7" i="11"/>
  <c r="G8" i="11"/>
  <c r="G9" i="11"/>
  <c r="G6" i="11"/>
  <c r="G6" i="9"/>
  <c r="G7" i="9"/>
  <c r="G8" i="9"/>
  <c r="G9" i="9"/>
  <c r="G11" i="9"/>
  <c r="G7" i="8"/>
  <c r="G8" i="8"/>
  <c r="G6" i="8"/>
  <c r="G9" i="8"/>
  <c r="G6" i="6"/>
  <c r="G7" i="6"/>
  <c r="G8" i="6"/>
  <c r="G9" i="6"/>
  <c r="G8" i="3"/>
  <c r="G7" i="3"/>
  <c r="G6" i="3"/>
  <c r="G9" i="3"/>
  <c r="G7" i="10"/>
  <c r="G11" i="10"/>
  <c r="G6" i="10"/>
  <c r="G10" i="9"/>
  <c r="J12" i="1"/>
  <c r="H11" i="4"/>
  <c r="H16" i="4"/>
  <c r="H12" i="4"/>
  <c r="H13" i="4"/>
  <c r="H14" i="4"/>
  <c r="H15" i="4"/>
  <c r="J14" i="1"/>
  <c r="J13" i="1"/>
  <c r="G6" i="7"/>
  <c r="G28" i="7"/>
  <c r="G11" i="7"/>
  <c r="G12" i="7"/>
  <c r="G10" i="6"/>
  <c r="G11" i="6"/>
  <c r="D14" i="5"/>
  <c r="J6" i="1"/>
  <c r="J7" i="1"/>
  <c r="J11" i="1"/>
  <c r="G12" i="10"/>
  <c r="J45" i="1" l="1"/>
  <c r="J46" i="1"/>
  <c r="J47" i="1"/>
  <c r="J66" i="1"/>
  <c r="J75" i="1"/>
  <c r="J67" i="1"/>
  <c r="C21" i="14" l="1"/>
  <c r="C16" i="14" s="1"/>
  <c r="C14" i="14" s="1"/>
  <c r="C37" i="14" s="1"/>
</calcChain>
</file>

<file path=xl/sharedStrings.xml><?xml version="1.0" encoding="utf-8"?>
<sst xmlns="http://schemas.openxmlformats.org/spreadsheetml/2006/main" count="820" uniqueCount="528">
  <si>
    <t>AUTORI</t>
  </si>
  <si>
    <t>TITLU</t>
  </si>
  <si>
    <t>REVISTA</t>
  </si>
  <si>
    <t>Punctaj</t>
  </si>
  <si>
    <t>Nr. crt</t>
  </si>
  <si>
    <t>Criteriul DID- indicator DID-MSC - Manuale suport de curs format tiparit sau format electronic</t>
  </si>
  <si>
    <t>Autori</t>
  </si>
  <si>
    <t>Editura</t>
  </si>
  <si>
    <t>ISBN</t>
  </si>
  <si>
    <t>Anul</t>
  </si>
  <si>
    <t>1</t>
  </si>
  <si>
    <t>2</t>
  </si>
  <si>
    <t>3</t>
  </si>
  <si>
    <t>Titlu</t>
  </si>
  <si>
    <t>Nr.crt.</t>
  </si>
  <si>
    <t>Laborator</t>
  </si>
  <si>
    <t>Denumirea standului</t>
  </si>
  <si>
    <t>Denumirea grantului</t>
  </si>
  <si>
    <t>Nr. Grant</t>
  </si>
  <si>
    <t>Beneficiar</t>
  </si>
  <si>
    <t>Nr. crt.</t>
  </si>
  <si>
    <t>Valoare                          grant                         EURO</t>
  </si>
  <si>
    <t>Finantator</t>
  </si>
  <si>
    <t>Denumire contract</t>
  </si>
  <si>
    <t>Nr. contract</t>
  </si>
  <si>
    <t>Număr pagini contributie</t>
  </si>
  <si>
    <t>Număr total pagini</t>
  </si>
  <si>
    <t>Total DID-MSC</t>
  </si>
  <si>
    <t>ANUL</t>
  </si>
  <si>
    <t>Vol (Nr)</t>
  </si>
  <si>
    <t>Pagina</t>
  </si>
  <si>
    <t>ISSN</t>
  </si>
  <si>
    <t>4</t>
  </si>
  <si>
    <t>5</t>
  </si>
  <si>
    <t>6</t>
  </si>
  <si>
    <t>7</t>
  </si>
  <si>
    <t>Criteriul CDI- indicator CDI-ART - Articole stiintifice publicate in reviste de specialitate cotate ISI, sau în reviste/volume indexate ISI sau BDI</t>
  </si>
  <si>
    <t>Criteriul DID- indicator DID-LAB - Standuri/laboratoare pentru activitati didactice realizate sau dezvoltate de candidat, cu lucrări de laborator elaborate de candidat şi incluse în îndrumător laborator format tipărit sau format electronic</t>
  </si>
  <si>
    <t>Criteriul RIA- indicator RIA-CTR-n - Director contract cu beneficiar din mediul economic naţional</t>
  </si>
  <si>
    <t>Criteriul RIA- indicator RIA-CTR-i - Director contract cu beneficiar din mediul economic internaţional</t>
  </si>
  <si>
    <t>Total RIA-CTR-i</t>
  </si>
  <si>
    <t>Total RIA-CTR-n</t>
  </si>
  <si>
    <t>Total RIA-GRA-i</t>
  </si>
  <si>
    <t>Valoare                          contract                         EURO</t>
  </si>
  <si>
    <t>Total RIA-GRA-i-m</t>
  </si>
  <si>
    <t>Total RIA-GRA-n-m</t>
  </si>
  <si>
    <t>Total RIA-CTR-i-m</t>
  </si>
  <si>
    <t>Criteriul RIA- indicator complementar RIA-GRA-n-m - Membru în echipa de grant naţional</t>
  </si>
  <si>
    <t>Criteriul RIA- indicator RIA-GRA-n - Director sau responsabil partener grant naţional</t>
  </si>
  <si>
    <t>Total RIA-GRA-n</t>
  </si>
  <si>
    <t>Criteriul RIA- indicator RIA-GRA-i - Director sau responsabil partener grant internaţional</t>
  </si>
  <si>
    <t>Total RIA-CTR-n-m</t>
  </si>
  <si>
    <t>Total DID-LAB</t>
  </si>
  <si>
    <t>Finanţator</t>
  </si>
  <si>
    <t>Criteriul CDI- indicator CDI-MON-i - Monografii de specialitate sau capitole in monografii de specialitate editură internaţională</t>
  </si>
  <si>
    <t>Total CDI-MON-i</t>
  </si>
  <si>
    <t>Criteriul CDI- indicator CDI-MON-n - Monografii de specialitate sau capitole in monografii de specialitate editură naţională</t>
  </si>
  <si>
    <t>Total CDI-MON-n</t>
  </si>
  <si>
    <t>Valoare                          grant                         LEI</t>
  </si>
  <si>
    <t>Valoare                          contract                         LEI</t>
  </si>
  <si>
    <t>Stoian F.D., Morimoto H., Sato T., Maekawa T.</t>
  </si>
  <si>
    <t>Cluster growth and structures of Lennard-Jones molecules near the critical point</t>
  </si>
  <si>
    <t>6(1)</t>
  </si>
  <si>
    <t>15-30</t>
  </si>
  <si>
    <t>Vekas L, Bica D., Marinica O., Rasa M., Socoliuc V., Stoian F.D.</t>
  </si>
  <si>
    <t>Concentrated magnetic fluids on water and short chain length organic carriers</t>
  </si>
  <si>
    <t xml:space="preserve"> J MAGN MAGN MATER</t>
  </si>
  <si>
    <t>0304-8853</t>
  </si>
  <si>
    <t>50-53</t>
  </si>
  <si>
    <t>2.1</t>
  </si>
  <si>
    <t>Yang, Xiongbo; Jiang, Yuhuan; Huang, Yuehua; et al.</t>
  </si>
  <si>
    <t>Magnetic-field-tuned Insulator to Conductor Transition in Magnetorheological Suspension</t>
  </si>
  <si>
    <t>JOURNAL OF MAGNETICS</t>
  </si>
  <si>
    <t>1226-1750</t>
  </si>
  <si>
    <t>19(4)</t>
  </si>
  <si>
    <t>345-348</t>
  </si>
  <si>
    <t>2.2.</t>
  </si>
  <si>
    <t>Joseph A, Mathew S</t>
  </si>
  <si>
    <t>Ferrofluids: Synthetic Strategies, Stabilization, Physicochemical Features, Characterization, and Applications</t>
  </si>
  <si>
    <t>CHEMPLUSCHEM</t>
  </si>
  <si>
    <t>2192-6506</t>
  </si>
  <si>
    <t>79(10)</t>
  </si>
  <si>
    <t>1382-1420</t>
  </si>
  <si>
    <t>2.3.</t>
  </si>
  <si>
    <t>Jeyasubramanian, K.; Selvakumar, N.; Ilakkiya, J.; et al.</t>
  </si>
  <si>
    <t>Magnetic Flux Alignment Studies on Entrapped Ferrofluid Nanoparticles in Poly Vinyl Alcohol Matrix</t>
  </si>
  <si>
    <t>JOURNAL OF MATERIALS SCIENCE &amp; TECHNOLOGY</t>
  </si>
  <si>
    <t>1005-0302</t>
  </si>
  <si>
    <t>29(10)</t>
  </si>
  <si>
    <t xml:space="preserve"> 903-908</t>
  </si>
  <si>
    <t>2.4</t>
  </si>
  <si>
    <t>Taniguchi T., Watanabe T., Katsumata K., Okada K, Smatsushita M.</t>
  </si>
  <si>
    <t>Synthesis of Amphipathic YVO4:Eu3+ Nanophosphors by Oleate-Modified Nucleation/Hydrothermal-Growth Process</t>
  </si>
  <si>
    <t>J CHEM PHYS C</t>
  </si>
  <si>
    <t>1932-7447</t>
  </si>
  <si>
    <t>114(9)</t>
  </si>
  <si>
    <t>3763-3769</t>
  </si>
  <si>
    <t>2.5</t>
  </si>
  <si>
    <t>Zhang, W., Shen, H., Zhuang, L., Deng, Y. Y., Hu, S. L., Lin, Y. Y.</t>
  </si>
  <si>
    <t>Synthesis of carboxymethyl-chitosan-bound magnetic nanoparticles by the spraying co-precipitation method</t>
  </si>
  <si>
    <t>SCRIPTA MATERIALIA</t>
  </si>
  <si>
    <t>1359-6462</t>
  </si>
  <si>
    <t>59(2)</t>
  </si>
  <si>
    <t xml:space="preserve"> 211-214</t>
  </si>
  <si>
    <t>2.6</t>
  </si>
  <si>
    <t>Tombacz E., Bica D., Hajdu A., Illes E., Majzik A., Vekas L.</t>
  </si>
  <si>
    <t>Surfactant double layer stabilized magnetic nanofluids for biomedical application</t>
  </si>
  <si>
    <t>JOURNAL OF PHYSICS-CONDENSED MATTER</t>
  </si>
  <si>
    <t>0953-8984</t>
  </si>
  <si>
    <t>20(20)</t>
  </si>
  <si>
    <t>2.7</t>
  </si>
  <si>
    <t>Balasoiu, M., Avdeev, M. V., Aksenov, V. L.</t>
  </si>
  <si>
    <t>SANS study of clusters in aqueous magnetic fluids</t>
  </si>
  <si>
    <t>CRYSTALLOGRAPHY REPORTS</t>
  </si>
  <si>
    <t>1063-7745</t>
  </si>
  <si>
    <t>52(3)</t>
  </si>
  <si>
    <t>505-511</t>
  </si>
  <si>
    <t>2.8</t>
  </si>
  <si>
    <t xml:space="preserve">Kuncser V., Schinteie G., Sahoo B., Keune W., Bica D., Vekas L., Filoti G., </t>
  </si>
  <si>
    <t>Magnetic interactions in water based ferrofluids studied by Mossbauer spectroscopy</t>
  </si>
  <si>
    <t>19(1)</t>
  </si>
  <si>
    <t>Stoian F.D., Holotescu S., Stoica V., Bica D., Vekas L.,</t>
  </si>
  <si>
    <t>Comparative study of convective heat transfer in water and water based magnetizable nanofluid for thermal applications</t>
  </si>
  <si>
    <t>J OPTOELECTRON ADV M</t>
  </si>
  <si>
    <t>1454-4164</t>
  </si>
  <si>
    <t>10(4)</t>
  </si>
  <si>
    <t>773-776</t>
  </si>
  <si>
    <t xml:space="preserve"> Holotescu S., Stoian F.D.</t>
  </si>
  <si>
    <t>Evaluation of the effective thermal conductivity of composite polymers by considering the filler size distribution law</t>
  </si>
  <si>
    <t>JOURNAL OF ZHEJIANG UNIVERSITY-SCIENCE A</t>
  </si>
  <si>
    <t>1673-565X</t>
  </si>
  <si>
    <t>10(5)</t>
  </si>
  <si>
    <t xml:space="preserve"> 704-709</t>
  </si>
  <si>
    <t>4.1.</t>
  </si>
  <si>
    <t xml:space="preserve"> Mahesh, C.; Govindarajulu, K.; Murthy, V. Balakrishna</t>
  </si>
  <si>
    <t>Homogenization of partial debond effect on the effective thermal conductivities of FRP composite using finite element analysis</t>
  </si>
  <si>
    <t>COMPOSITE INTERFACES</t>
  </si>
  <si>
    <t>0927-6440</t>
  </si>
  <si>
    <t>22(1)</t>
  </si>
  <si>
    <t>51-65</t>
  </si>
  <si>
    <t>4.2</t>
  </si>
  <si>
    <t>Chauhan, D., Singhvi, N., Singh, R.</t>
  </si>
  <si>
    <t>Dependence of effective thermal conductivity of composite materials on the size of filler particles</t>
  </si>
  <si>
    <t>JOURNAL OF REINFORCED PLASTICS AND COMPOSITES</t>
  </si>
  <si>
    <t>0731-6844</t>
  </si>
  <si>
    <t>32(18)</t>
  </si>
  <si>
    <t>1323-1330</t>
  </si>
  <si>
    <t xml:space="preserve">Nkurikiyimfura I., Wang, Y.M., Pan, Z.D. </t>
  </si>
  <si>
    <t>Heat transfer enhancement by magnetic nanofluids-A review</t>
  </si>
  <si>
    <t>RENEWABLE &amp; SUSTAINABLE ENERGY REVIEWS</t>
  </si>
  <si>
    <t xml:space="preserve"> 1364-0321</t>
  </si>
  <si>
    <t>548-561</t>
  </si>
  <si>
    <t>Holotescu S., Stoian F.D. , Marinica  O. , Kubicar L. , Kopcanski P., Timko M.</t>
  </si>
  <si>
    <t>Utilization of the magnetogranulometric analysis to estimate the thermal conductivity of magnetic fluids</t>
  </si>
  <si>
    <t>323(10)</t>
  </si>
  <si>
    <t>1343-1347</t>
  </si>
  <si>
    <t>5.1</t>
  </si>
  <si>
    <t>Prediction of particle size distribution effects on thermal conductivity of particulate composites</t>
  </si>
  <si>
    <t>MATERIALWISSENSCHAFT UND WERKSTOFFTECHNIK</t>
  </si>
  <si>
    <t>0933-5137</t>
  </si>
  <si>
    <t>42(5)</t>
  </si>
  <si>
    <t>379-385</t>
  </si>
  <si>
    <t>6.1</t>
  </si>
  <si>
    <t>Xu, H.Y., Li, Y., Brinson, C., Chen, W.</t>
  </si>
  <si>
    <t>A Descriptor-Based Design Methodology for Developing Heterogeneous Microstructural Materials System</t>
  </si>
  <si>
    <t>JOURNAL OF MECHANICAL DESIGN</t>
  </si>
  <si>
    <t>1050-0472</t>
  </si>
  <si>
    <t>136(5)</t>
  </si>
  <si>
    <r>
      <t> </t>
    </r>
    <r>
      <rPr>
        <sz val="10"/>
        <rFont val="Arial"/>
        <family val="2"/>
      </rPr>
      <t>051007</t>
    </r>
  </si>
  <si>
    <t>6.2</t>
  </si>
  <si>
    <t>Xu, H.Y., Dikin, D., Burkhart, C., Chen, W.</t>
  </si>
  <si>
    <t>Descriptor-based methodology for statistical characterization and 3D reconstruction of microstructural materials</t>
  </si>
  <si>
    <t>COMPUTATIONAL MATERIALS SCIENCE</t>
  </si>
  <si>
    <t>0927-0256</t>
  </si>
  <si>
    <t>206-216</t>
  </si>
  <si>
    <t>6.3</t>
  </si>
  <si>
    <t>Dan, B., Sammakia, B.G., Subbarayan, G., Kanuparthi, S., Mallampati, S.</t>
  </si>
  <si>
    <t>The Study of the Polydispersivity Effect on the Thermal Conductivity of Particulate Thermal Interface Materials by Finite Element Method</t>
  </si>
  <si>
    <t>IEEE TRANSACTIONS ON COMPONENTS PACKAGING AND MANUFACTURING TECHNOLOGY</t>
  </si>
  <si>
    <t xml:space="preserve"> 2156-3950</t>
  </si>
  <si>
    <t>3(12)</t>
  </si>
  <si>
    <t>2068-2074</t>
  </si>
  <si>
    <t>6.4</t>
  </si>
  <si>
    <t xml:space="preserve">Xu H.Y., Greene M.S., Deng H., Dikin D., Brinson C., Liu W.K., Burkhart C., Papakonstantopoulos G., Poldneff M., Chen W.  </t>
  </si>
  <si>
    <t>Stochastic Reassembly Strategy for Managing Information Complexity in Heterogeneous Materials Analysis and Design</t>
  </si>
  <si>
    <t>135(10)</t>
  </si>
  <si>
    <t>Timko, M., Marton, K., Tomco, L., Kiraly, J., Molcan, M., Rajnak, M., Kopcansky, P., Cimbala, R., Stoian, F., Holotescu, S., Taculescu, A.</t>
  </si>
  <si>
    <t>MAGNETO-DIELECTRIC PROPERTIES OF TRANSFORMER OIL BASED MAGNETIC FLUIDS IN THE FREQUENCY RANGE UP TO 2 MHz</t>
  </si>
  <si>
    <t>MAGNETOHYDRODYNAMICS</t>
  </si>
  <si>
    <t>0024-998X</t>
  </si>
  <si>
    <t>48(2)</t>
  </si>
  <si>
    <t>427-434</t>
  </si>
  <si>
    <t>7.1</t>
  </si>
  <si>
    <t>Marton, K., Tomco, L., Cimbala, R., Kiraly, J., Rajnak, I. M., Timko, M., Kopcansky, P., Kolcunova, I., Kurimsky, J., German-Sobek, M.</t>
  </si>
  <si>
    <t>Magnetic fluid in ionizing electric field</t>
  </si>
  <si>
    <t>JOURNAL OF ELECTROSTATICS</t>
  </si>
  <si>
    <t>0304-3886</t>
  </si>
  <si>
    <t>71(3)</t>
  </si>
  <si>
    <r>
      <t> </t>
    </r>
    <r>
      <rPr>
        <sz val="10"/>
        <rFont val="Arial"/>
        <family val="2"/>
      </rPr>
      <t>467-470</t>
    </r>
  </si>
  <si>
    <t>7.2</t>
  </si>
  <si>
    <t>Semisalova, Anna S., Perov, N.S., Stepanov, G.V., Kramarenko, E.Y., Khokhlov, A.R .</t>
  </si>
  <si>
    <t>Strong magnetodielectric effects in magnetorheological elastomers</t>
  </si>
  <si>
    <t>SOFT MATTER</t>
  </si>
  <si>
    <r>
      <t> </t>
    </r>
    <r>
      <rPr>
        <sz val="10"/>
        <rFont val="Arial"/>
        <family val="2"/>
      </rPr>
      <t>1744-683X</t>
    </r>
  </si>
  <si>
    <t>9(47)</t>
  </si>
  <si>
    <t>11318-11324</t>
  </si>
  <si>
    <t>8</t>
  </si>
  <si>
    <t>Timko, M., Kopcansky, P., Molcan, M., Tomco, L., Marton, K., Molokac, S., Rybar, P., Stoian, F., Holotescu, S., Taculescu, A.</t>
  </si>
  <si>
    <t>Magnetodielectric Properties of Transformer Oil Based Magnetic Fluids</t>
  </si>
  <si>
    <t>ACTA PHYSICA POLONICA A</t>
  </si>
  <si>
    <t xml:space="preserve"> 0587-4246</t>
  </si>
  <si>
    <t>121(5-6)</t>
  </si>
  <si>
    <t>9</t>
  </si>
  <si>
    <t>Stoian F.D., Holotescu S.</t>
  </si>
  <si>
    <t>Experimental Study of Natural Convection Enhancement Using a Fe3O4-Water Based Magnetic Nanofluid</t>
  </si>
  <si>
    <t>JOURNAL OF NANOSCIENCE AND NANOTECHNOLOGY</t>
  </si>
  <si>
    <t>1533-4880</t>
  </si>
  <si>
    <t>12(10)</t>
  </si>
  <si>
    <t>8211-8214</t>
  </si>
  <si>
    <t>9.1</t>
  </si>
  <si>
    <t xml:space="preserve">Islam, M.R., Bach, L.G., Vo, T.S., Lim, K.T.,   </t>
  </si>
  <si>
    <t>Covalent Immobilization of Biotin on Magnetic Nanoparticles: Synthesis, Characterization, and Cytotoxicity Studies</t>
  </si>
  <si>
    <t>15(1)</t>
  </si>
  <si>
    <t>176-180</t>
  </si>
  <si>
    <t>9.2</t>
  </si>
  <si>
    <t>Pati, S.S., Kalyani, S., Mahendran, V., Philip, J.</t>
  </si>
  <si>
    <t>Microwave Assisted Synthesis of Magnetite Nanoparticles</t>
  </si>
  <si>
    <t>14(8)</t>
  </si>
  <si>
    <t>5790-5797</t>
  </si>
  <si>
    <t>Characteristic Properties of a Magnetic Nanofluid Used as Cooling and Insulating Medium in a Power Transformer</t>
  </si>
  <si>
    <t>Stoian F.D., Holotescu S., Taculescu A., Marinica O., Resiga D., Timko M., Kopcansky P., Rajnak M.</t>
  </si>
  <si>
    <t>Bubbles generation mechanism in magnetic fluid and its control by an applied magnetic field</t>
  </si>
  <si>
    <t>ISBN 978-1-4673-5979-5</t>
  </si>
  <si>
    <t>1-4</t>
  </si>
  <si>
    <t>1875-3892</t>
  </si>
  <si>
    <t>Stoian F.D., Holotescu S., Vekas L.</t>
  </si>
  <si>
    <t>11</t>
  </si>
  <si>
    <r>
      <t> </t>
    </r>
    <r>
      <rPr>
        <b/>
        <sz val="10"/>
        <rFont val="Arial"/>
        <family val="2"/>
      </rPr>
      <t>216-220</t>
    </r>
  </si>
  <si>
    <t>Experimental study on the effect of magnetic field on critical heat flux of ferrofluid flow boiling in a vertical annulus</t>
  </si>
  <si>
    <t>Aminfar H., Mohammadpourfard M., Maroofiazar R.</t>
  </si>
  <si>
    <t>EXPERIMENTAL THERMAL AND FLUID SCIENCE</t>
  </si>
  <si>
    <t>156-169</t>
  </si>
  <si>
    <t xml:space="preserve"> 0894-1777</t>
  </si>
  <si>
    <t>A Novel, Ferrofluid-Cooled Transformer. Electromagnetic Field and Heat Transfer by Numerical Simulation</t>
  </si>
  <si>
    <t>Morega A.M, Morega M., Pislaru-Danescu L., Stoica V., Nouras F., Stoian F. D.</t>
  </si>
  <si>
    <t>12</t>
  </si>
  <si>
    <t>140-146</t>
  </si>
  <si>
    <t>1842-0133</t>
  </si>
  <si>
    <t>Magnetizable colloids on strongly polar carriers - preparation and manifold characterization</t>
  </si>
  <si>
    <t>13</t>
  </si>
  <si>
    <t>Bica, D., Vekas L., Avdeev M.V., Balasoiu M., Marinica O., Stoian F.D., Susan-Resiga D., Torok G., Rosta L.</t>
  </si>
  <si>
    <t>1-9</t>
  </si>
  <si>
    <t>0340-255X</t>
  </si>
  <si>
    <t>Structural, Magnetic and Dynamic Mechanical Analysis of Magnetic Nanocomposite Foils by Polymer Ultrasonic Welding</t>
  </si>
  <si>
    <t xml:space="preserve">Christophidou, A , Viskadourakis, Z, Doumanidis, C </t>
  </si>
  <si>
    <t>JOURNAL OF NANO RESEARCH</t>
  </si>
  <si>
    <r>
      <t> </t>
    </r>
    <r>
      <rPr>
        <sz val="10"/>
        <rFont val="Arial"/>
        <family val="2"/>
      </rPr>
      <t>1662-5250</t>
    </r>
  </si>
  <si>
    <t>39-47</t>
  </si>
  <si>
    <t>A fundamental study regarding the control of nucleate boiling in a complex magnetizable fluid by an applied magnetic field, in microgravity conditions</t>
  </si>
  <si>
    <t>14</t>
  </si>
  <si>
    <t>Stoian FD, Pop G, Bica D, Stoica V, Marinica O, Vekas L</t>
  </si>
  <si>
    <t>0094-243X</t>
  </si>
  <si>
    <t>149-156</t>
  </si>
  <si>
    <t>Aminfar, Habib; Mohammadpourfard, Mousa; Maroofiazar, Rasool</t>
  </si>
  <si>
    <t>0894-1777</t>
  </si>
  <si>
    <t>Strongly polar magnetic fluids with Fe3O4 and CoFe2O4 nanoparticles</t>
  </si>
  <si>
    <t>Bica D., Marinica O., Stoian F.D., Susan-Resiga D., Vekas L.</t>
  </si>
  <si>
    <t>ISBN 0-7803-7440-1</t>
  </si>
  <si>
    <t>143-146</t>
  </si>
  <si>
    <t>TOTAL</t>
  </si>
  <si>
    <r>
      <t> </t>
    </r>
    <r>
      <rPr>
        <b/>
        <sz val="10"/>
        <rFont val="Arial"/>
        <family val="2"/>
        <charset val="238"/>
      </rPr>
      <t>1253-1256</t>
    </r>
  </si>
  <si>
    <t>Magnetic and flow properties of high magnetization nanofluids</t>
  </si>
  <si>
    <t xml:space="preserve">Vekas L. , Marinica O. , Susan-Resiga  D.,Stoian  F.D. , Bica D. </t>
  </si>
  <si>
    <t>685-692</t>
  </si>
  <si>
    <t>1224-6077</t>
  </si>
  <si>
    <t>Nanofluid Viscosity: A simple model selection algorithm
and parametric evaluation</t>
  </si>
  <si>
    <t>Computers &amp; Fluids</t>
  </si>
  <si>
    <t>0045-7930</t>
  </si>
  <si>
    <t>241-249</t>
  </si>
  <si>
    <t>CAS: 2002 INTERNATIONAL SEMICONDUCTOR CONFERENCE (ISI Proc.)</t>
  </si>
  <si>
    <t>SPACE TECHNOLOGY AND APPLICATIONS INTERNATIONAL FORUM - STAIF 2003 - AIP Conference Proceedings (ISI Proc.)</t>
  </si>
  <si>
    <t>Floriana Daniela Stoian</t>
  </si>
  <si>
    <t>Procese si instalatii termice pentru centralele termoelectrice</t>
  </si>
  <si>
    <t>Editura Politehnica</t>
  </si>
  <si>
    <t>978-973-625-725-4</t>
  </si>
  <si>
    <t>Bazele termoenergeticii - Note de curs pentru managerii energetici</t>
  </si>
  <si>
    <t>973-638-259-1</t>
  </si>
  <si>
    <t>Intocmirea si analiza bilanturilor energetice - Note de curs pentru auditorii energetici</t>
  </si>
  <si>
    <t>Editura Orizonturi universitare</t>
  </si>
  <si>
    <t>Echipamente si instalatii termoenergetice - Note de curs pentru managerii energetici</t>
  </si>
  <si>
    <t>Partea termo a centralelor electrice</t>
  </si>
  <si>
    <t>Editura Mirton</t>
  </si>
  <si>
    <t>973-658-669-1</t>
  </si>
  <si>
    <t>Jadaneant Mihai, Oprisa-Stanescu Paul Dan, Laza Ioan, Ionel Ioana, Stoian Floriana, Lelea Dorin,  Nagi Mihai, Mihon Liviu</t>
  </si>
  <si>
    <t>Jadaneant Mihai, Nagi Mihai, Stoian Floriana, Ionel Ioana, Laza Ioan, Lelea Dorin, Oprisa-Stanescu Paul Dan, Mihon Liviu</t>
  </si>
  <si>
    <t>Laza Ioan, Lelea Dorin, Mihon Liviu, Nagi Mihai, Oprisa Stanescu Paul Dan, Stoian Floriana</t>
  </si>
  <si>
    <t>Ardelean Zeno, Neacsu Eleonora, Stoian Floriana, Nagi Mihai, Jadaneant Mihai</t>
  </si>
  <si>
    <t>Nanofluid magnetic – un nou mediu izolator şi de răcire pentru transformatoarele electrice (Magnetic Fluid – New Insulated and Cooling Medium for Power Transformers) – MAFINCO</t>
  </si>
  <si>
    <t>FP7 MNT-ERANET, nr. 7-018</t>
  </si>
  <si>
    <t>Valoare grant EURO</t>
  </si>
  <si>
    <t>Sistem hibrid de recoltare a energiei din mediul inconjurator prin conversie fotovoltaica si piezoelectrica, transformare DC/DC cu integrare MEMS si stocare adaptiva</t>
  </si>
  <si>
    <t>63</t>
  </si>
  <si>
    <t>Nanofluide magnetice si fluide magnetizabile nano-micro compozite cu magnetizatie ridicata:
aplicatii in etansari rotitoare pentru presiuni ridicate si conditii grele de exploatare, respectiv in dispozitive magnetoreologice de control</t>
  </si>
  <si>
    <t>157</t>
  </si>
  <si>
    <t>Sistem integrat de determinare a sudabilitatii cu facicul laser a materialelor polimerice, de monitorizare si control in timp real a procesului de sudare (POLYWELDSYS)</t>
  </si>
  <si>
    <t>71-088</t>
  </si>
  <si>
    <t>UEFISCDI</t>
  </si>
  <si>
    <t>Cercetari privind utilizarea unor nanofluide magnetizabile ca agent termic</t>
  </si>
  <si>
    <t>CNCSIS</t>
  </si>
  <si>
    <t>A665</t>
  </si>
  <si>
    <t>Nanostructuri functionalizate pe baza de polimeri conjugati si nanocompozitele acestora</t>
  </si>
  <si>
    <t>12811</t>
  </si>
  <si>
    <t>Sisteme hibride nanostructurate pe baza de polimeri conductori, nanoparticule magnetice si nanotuburi de carbon</t>
  </si>
  <si>
    <t>10</t>
  </si>
  <si>
    <t>Surfactanti si medii de dispersie deuterate pentru nanofluide magnetice</t>
  </si>
  <si>
    <t>14266</t>
  </si>
  <si>
    <t>Studiu privind fenomenele şi procesele de transport în medii polarizabile în condiţii terestre şi de microgravitaţie</t>
  </si>
  <si>
    <t>11657</t>
  </si>
  <si>
    <t>15</t>
  </si>
  <si>
    <t>16</t>
  </si>
  <si>
    <t>17</t>
  </si>
  <si>
    <t>Studiul tranzitiei de faza in apropierea starii critice a unui fluid sub influenta campurilor externe de forte</t>
  </si>
  <si>
    <t>33501/Tema 11/ CNCSIS 75</t>
  </si>
  <si>
    <t>34977/Tema 40/ CNCSIS 147</t>
  </si>
  <si>
    <t>Agentia Spatiala Romana (ROSA)</t>
  </si>
  <si>
    <t>973-638-175-7</t>
  </si>
  <si>
    <t>973-638-257-5</t>
  </si>
  <si>
    <t>4-139</t>
  </si>
  <si>
    <t>CEEX</t>
  </si>
  <si>
    <t>CERES</t>
  </si>
  <si>
    <t>Sisteme autonome avansate pentru contolul oscilatiei structurilor</t>
  </si>
  <si>
    <t>51</t>
  </si>
  <si>
    <t>Nanoparticule pe baza de fier si oxid de fier pentru nanofluide magnetice: preparare, caracterizare si aplicatii</t>
  </si>
  <si>
    <t>Retea de laboratoare de cercetare in domeniul nanotehnologiilor - NANOTEHNET</t>
  </si>
  <si>
    <t>15908/2001</t>
  </si>
  <si>
    <t>MATNANTECH</t>
  </si>
  <si>
    <t>Intensificarea electrohidrodinamica a transferului de caldura la vaporizare</t>
  </si>
  <si>
    <t>973-9253-69-5</t>
  </si>
  <si>
    <t>Nr total de pagini contributie proprie</t>
  </si>
  <si>
    <t>Dynamic and wear study of an extremely bidisperse magnetorheological fluid</t>
  </si>
  <si>
    <t xml:space="preserve">Iglesias G.R. , Ruiz-Moron L.F., Duran J.D.G., Delgado A.V. </t>
  </si>
  <si>
    <t>SMART MATERIALS AND STRUCTURES</t>
  </si>
  <si>
    <t>0964-1726</t>
  </si>
  <si>
    <t>24(12)</t>
  </si>
  <si>
    <t>Engineering nanofluid electrodes: controlling rheology and electrochemical activity of gamma-Fe2O3 nanoparticles</t>
  </si>
  <si>
    <t>Sen S., Moazzen E., Aryal S., Segre C.U.,Timofeeva E.V.</t>
  </si>
  <si>
    <t>JOURNAL OF NANOPARTICLE RESEARCH</t>
  </si>
  <si>
    <t xml:space="preserve"> 1388-0764</t>
  </si>
  <si>
    <t>17(11)</t>
  </si>
  <si>
    <t>Microstructure investigation of a CoFe2O4/lauric acid/DDS-Na/H2O ferrofluid</t>
  </si>
  <si>
    <t xml:space="preserve">Balasoiu M, Ivankov OI, Soloviov DV, Lysenko SN, Yakushev R.M., </t>
  </si>
  <si>
    <t>17(7-8)</t>
  </si>
  <si>
    <t>1114-1121</t>
  </si>
  <si>
    <t>Numerical Study on Effect of Volume Fraction of Nanoparticles on Rayleigh-Bernard Convection in Different Enclosures</t>
  </si>
  <si>
    <t>3.1</t>
  </si>
  <si>
    <t>Kumar S.S.,  Karthikeyan S.</t>
  </si>
  <si>
    <t>1660-9336</t>
  </si>
  <si>
    <t>DYNAMICS OF MACHINES AND MECHANISMS, INDUSTRIAL RESEARCH Book Series: Applied Mechanics and Materials</t>
  </si>
  <si>
    <t>592-594</t>
  </si>
  <si>
    <t>945-950</t>
  </si>
  <si>
    <t>Analysis of fibre waviness effect through homogenization approach for the prediction of effective thermal conductivities of FRP composite using finite element method</t>
  </si>
  <si>
    <t>Mahesh C., Govindarajulu K., Murthy V. B.</t>
  </si>
  <si>
    <t>BULLETIN OF MATERIALS SCIENCE</t>
  </si>
  <si>
    <t>0250-4707</t>
  </si>
  <si>
    <t>39(3)</t>
  </si>
  <si>
    <t>847-855</t>
  </si>
  <si>
    <t>Through-thickness thermal conduction in glass fiber polymer-matrix composites and its enhancement by composite modification</t>
  </si>
  <si>
    <t>Takizawa Y., Chung, D.D.L.</t>
  </si>
  <si>
    <t>JOURNAL OF MATERIALS SCIENCE</t>
  </si>
  <si>
    <t>0022-2461</t>
  </si>
  <si>
    <t>51(7)</t>
  </si>
  <si>
    <t>3463-3480</t>
  </si>
  <si>
    <t>Tuning magnetofluidic spreading in microchannels</t>
  </si>
  <si>
    <t xml:space="preserve">Wang Z.M., Varma V.B. , Wang Z.P., Ramanujan R.V. </t>
  </si>
  <si>
    <t>JOURNAL OF MICROMECHANICS AND MICROENGINEERING</t>
  </si>
  <si>
    <t>0960-1317</t>
  </si>
  <si>
    <t>25(12)</t>
  </si>
  <si>
    <t>9.3</t>
  </si>
  <si>
    <t>Numerical study of convective heat transfer of nanofluids: A review</t>
  </si>
  <si>
    <t xml:space="preserve">Vanaki SM , Ganesan P, Mohammed HA </t>
  </si>
  <si>
    <t>Renewable and Sustainable Energy Reviews</t>
  </si>
  <si>
    <t>54</t>
  </si>
  <si>
    <t>1212– 1239</t>
  </si>
  <si>
    <t>Prevention of hot spot temperature in a distribution transformer using magnetic fluid as a coolant</t>
  </si>
  <si>
    <t xml:space="preserve">Patel J ,  Parekh K,Upadhyay  RV </t>
  </si>
  <si>
    <t>International Journal of Thermal Sciences</t>
  </si>
  <si>
    <t>1290-0729</t>
  </si>
  <si>
    <t>103</t>
  </si>
  <si>
    <t>35-40</t>
  </si>
  <si>
    <t xml:space="preserve">
Prevention of hot spot temperature in a distribution transformer using magnetic fluid as a coolant</t>
  </si>
  <si>
    <t>INTERNATIONAL JOURNAL OF THERMAL SCIENCES</t>
  </si>
  <si>
    <t>Patel J., Parekh K., Upadhyay R. V.</t>
  </si>
  <si>
    <t xml:space="preserve">
Experimental study of cooling enhancement using a Fe3O4 magnetic nanofluid, in an applied magnetic field</t>
  </si>
  <si>
    <t>1742-6588</t>
  </si>
  <si>
    <t>no. 012044</t>
  </si>
  <si>
    <t>Book Series: Progress in Colloid and Polymer Science: FROM COLLOIDS TO NANOTECHNOLOGY  (ISI Proc.)</t>
  </si>
  <si>
    <t>OPTIM 2010: PROCEEDINGS OF THE 12TH INTERNATIONAL CONFERENCE ON OPTIMIZATION OF ELECTRICAL AND ELECTRONIC EQUIPMENT, PTS I-IV-  IEEEXplore (ISI Proc.)</t>
  </si>
  <si>
    <t xml:space="preserve"> Physics Procedia - 12TH INTERNATIONAL CONFERENCE ON MAGNETIC FLUIDS ICMF12 (ISI Proc.)</t>
  </si>
  <si>
    <t>32ND UIT (ITALIAN UNION OF THERMO-FLUID-DYNAMICS) HEAT TRANSFER CONFERENCE   Book Series: Journal of Physics Conference Series (ISI Proc.)</t>
  </si>
  <si>
    <t>8TH INTERNATIONAL SYMPOSIUM ON ADVANCED TOPICS IN ELECTRICAL ENGINEERING (ATEE) - IEEExplore (ISI Proc.)</t>
  </si>
  <si>
    <t>Nwosu P N. , J. Meyer, M. Sharifpur</t>
  </si>
  <si>
    <t>Rheological behaviour of nanofluids: A review</t>
  </si>
  <si>
    <t xml:space="preserve"> Sharma A.K.,  Tiwari A.K., Dixit  A.R. </t>
  </si>
  <si>
    <t xml:space="preserve">Scientific Bulletin of the Politehnica University of Timisoara Transactions on Mechanics Special issue:The 6th International Conference on Hydraulic Machinery and Hydrodynamics
Timisoara, Romania </t>
  </si>
  <si>
    <t>779-791</t>
  </si>
  <si>
    <t>Factor de impact ISI 2015</t>
  </si>
  <si>
    <t>Termotehnica</t>
  </si>
  <si>
    <t>cv.upt.ro</t>
  </si>
  <si>
    <t>179</t>
  </si>
  <si>
    <t>243</t>
  </si>
  <si>
    <t>Editura Radical, Craiova</t>
  </si>
  <si>
    <t>978-606-35-0091-6</t>
  </si>
  <si>
    <r>
      <t> </t>
    </r>
    <r>
      <rPr>
        <b/>
        <sz val="10"/>
        <rFont val="Arial"/>
        <family val="2"/>
      </rPr>
      <t>1089-3954 (1556-7265)</t>
    </r>
  </si>
  <si>
    <t>MICROSCALE THERMOPHYSICAL ENGINEERING (din 2006 numita NANOSC MICROSC THERM)</t>
  </si>
  <si>
    <t xml:space="preserve">FISA DE VERIFICARE A INDEPLINIRII STANDARDELOR MINIMALE NECESARE SI OBLIGATORII CNATDCU </t>
  </si>
  <si>
    <t xml:space="preserve">      PENTRU COMISIA INGINERIE MECANICA, MECATRONICA SI ROBOTICA CONFORM OME 5664/2012 </t>
  </si>
  <si>
    <t>Nume şi prenume:</t>
  </si>
  <si>
    <t>Funcția didactică actuală:</t>
  </si>
  <si>
    <t>Conferentiar</t>
  </si>
  <si>
    <t>Facultatea</t>
  </si>
  <si>
    <t>Mecanică</t>
  </si>
  <si>
    <t>Departamentul</t>
  </si>
  <si>
    <t>Indicatori specifici pentru domeniul Inginerie Mecanică, Mecatronică și Robotică</t>
  </si>
  <si>
    <t>CRITERII/INDICATORI</t>
  </si>
  <si>
    <t>DESCRIERE</t>
  </si>
  <si>
    <t>Punctaj realizat</t>
  </si>
  <si>
    <t>Punctaj minim</t>
  </si>
  <si>
    <t>Criteriu</t>
  </si>
  <si>
    <t>1. Criteriul  CDI</t>
  </si>
  <si>
    <t>Activitate de cercetare ştiințifică, dezvoltare tehnologică şi inovare</t>
  </si>
  <si>
    <t>Îndeplinit</t>
  </si>
  <si>
    <t>Indicatori cu contribuție principală (obligatorie) în criteriu</t>
  </si>
  <si>
    <t>1.1. Indicatorul CDI-ART</t>
  </si>
  <si>
    <t>Rezultate și comunicări publicate ca articole ştiințifice</t>
  </si>
  <si>
    <t>1.1.a Indicatorul CDI-ART</t>
  </si>
  <si>
    <t>Articole ştiințifice publicate în reviste indexate ISI Web of Science (ISI Journals)</t>
  </si>
  <si>
    <t>1.1.b Indicatorul CDI-ART</t>
  </si>
  <si>
    <t>Articole ştiințifice publicate în volumele unor manifestări ştiinţifice indexate ISI (ISI Proceedings)</t>
  </si>
  <si>
    <t>1.1.c Indicatorul CDI-ART</t>
  </si>
  <si>
    <t>Articole ştiințifice publicate în reviste indexate BDI*</t>
  </si>
  <si>
    <t>1.1.d Indicatorul CDI-ART</t>
  </si>
  <si>
    <t>Articole ştiințifice publicate în volumele unor manifestări ştiinţifice indexate BDI*</t>
  </si>
  <si>
    <t>1.1.e Indicatorul CDI-ART</t>
  </si>
  <si>
    <t>Citări în reviste indexate ISI Web of Science</t>
  </si>
  <si>
    <t>Indicatori cu contribuție complementară în criteriu</t>
  </si>
  <si>
    <t>1.2.a Indicatorul CDI-BRV</t>
  </si>
  <si>
    <t>Brevete de invenție</t>
  </si>
  <si>
    <t>1.2.b Indicatorul CDI-MON</t>
  </si>
  <si>
    <t>Monografii de specialitate sau capitole de monografii de specialitate**</t>
  </si>
  <si>
    <t>2. Criteriul  DID</t>
  </si>
  <si>
    <t>Activitate didactică</t>
  </si>
  <si>
    <t>2.1. Indicatorul DID-MSC</t>
  </si>
  <si>
    <t xml:space="preserve">Manuale - suport curs, format tipărit sau format electronic </t>
  </si>
  <si>
    <t>2.2. Indicatorul DID-LAB</t>
  </si>
  <si>
    <t>Laboratoare / standuri pentru activități didactice</t>
  </si>
  <si>
    <t>3. Criteriul RIA</t>
  </si>
  <si>
    <t>Recunoaștere și impactul activității</t>
  </si>
  <si>
    <t>3.1.a Indicatorul RIA-GRA</t>
  </si>
  <si>
    <t>Director sau responsabil partener în granturi de cercetare–dezvoltare–inovare naționale sau internaționale</t>
  </si>
  <si>
    <t>3.1.b Indicatorul RIA-CTR</t>
  </si>
  <si>
    <t>Director contracte de cercetare-dezvoltare cu beneficiari din mediul economic naționale sau internaționale</t>
  </si>
  <si>
    <t>3.2.a Indicatorul RIA-GRA</t>
  </si>
  <si>
    <t>Membru în echipa de cercetare–dezvoltare–inovare din cadrul granturilor de cercetare naționale sau internaționale</t>
  </si>
  <si>
    <t>3.2.b Indicatorul RIA-CTR</t>
  </si>
  <si>
    <t>Membru în echipa contractului de cercetare-dezvoltare cu beneficiari din mediul economic naționale sau internaționale</t>
  </si>
  <si>
    <t>Scorul obţinut                                                                                                    Scor</t>
  </si>
  <si>
    <t>Masini Mecanice, Utilaje si Transporturi</t>
  </si>
  <si>
    <t>STOIAN Floriana Daniela</t>
  </si>
  <si>
    <t>Criteriul CDI- indicator CDI-ART - Articole stiintifice publicate si citate in reviste de specialitate cotate ISI</t>
  </si>
  <si>
    <t>Total CDI-ART_1</t>
  </si>
  <si>
    <t>Total CDI-ART_lucr</t>
  </si>
  <si>
    <t>Nanofluid flow and heat transfer in a microchannel with longitudinal vortex generators: Two-phase numerical simulation</t>
  </si>
  <si>
    <t>Sabaghan, Amin; Edalatpour, Mojtaba; Moghadam, Mohammad Charjouei; et al</t>
  </si>
  <si>
    <t>8.1</t>
  </si>
  <si>
    <t>APPLIED THERMAL ENGINEERING </t>
  </si>
  <si>
    <t>1359-4311</t>
  </si>
  <si>
    <t>179-189</t>
  </si>
  <si>
    <t>A Machine Learning-Based Design Representation Method for Designing Heterogeneous Microstructures</t>
  </si>
  <si>
    <t xml:space="preserve">Xu, HY , Liu, RQ , Choudhary, A,  Chen, W </t>
  </si>
  <si>
    <t>137(5)</t>
  </si>
  <si>
    <t>Stochastic microstructure characterization and reconstruction via supervised learning</t>
  </si>
  <si>
    <t>Bostanabad, Ramin; Bui, Anh Tuan; Xie, Wei; et al.</t>
  </si>
  <si>
    <t xml:space="preserve">ACTA MATERIALIA </t>
  </si>
  <si>
    <t>89-102</t>
  </si>
  <si>
    <t>1359-6454</t>
  </si>
  <si>
    <t>6.5</t>
  </si>
  <si>
    <t>6.6</t>
  </si>
  <si>
    <t>Chapter/Capitol: Nanofluid with Colloidal Magnetic Fe3O4 Nanoparticles and Its Applications in Electrical Engineering, in Book: Nanofluid Heat and Mass Transfer in Engineering Problems</t>
  </si>
  <si>
    <t>Lucian Pîslaru-Dănescu, Gabriela Telipan, Floriana D. Stoian, Sorin Holotescu and Oana Maria Marinică</t>
  </si>
  <si>
    <t>InTech, Croatia</t>
  </si>
  <si>
    <t>978-953-51-3008-6</t>
  </si>
  <si>
    <t>An referinţă</t>
  </si>
  <si>
    <t>Date de identificare ale brevetului</t>
  </si>
  <si>
    <t>Oficiul de brevete</t>
  </si>
  <si>
    <t>Tip brevet</t>
  </si>
  <si>
    <t>1.1.a</t>
  </si>
  <si>
    <t>1.1.b</t>
  </si>
  <si>
    <t>1.1</t>
  </si>
  <si>
    <t>4.1</t>
  </si>
  <si>
    <t>Total CDI_ART_2</t>
  </si>
  <si>
    <t>1.1.c</t>
  </si>
  <si>
    <t>CONFERINTA</t>
  </si>
  <si>
    <t>ISSN/ISBN</t>
  </si>
  <si>
    <t>Baza de date</t>
  </si>
  <si>
    <t>Articole ştiințifice publicate în volumele unor manifestări ştiinţifice indexate ISI (ISI Proceedings) si citate in reviste de specialitate cotate ISI</t>
  </si>
  <si>
    <t>Articole ştiințifice publicate în reviste indexate BDI* si citate in revistede specialitate cotate ISI</t>
  </si>
  <si>
    <t>Google Scholar</t>
  </si>
  <si>
    <t>Total CDI_ART_3</t>
  </si>
  <si>
    <t>Magnetic fluid as cooling and insulation medium for high power transformers</t>
  </si>
  <si>
    <t>M TIMKO, P KOPCANSKY, K MARTON, L TOMCO, S HOLOTESCU, F STOIAN, L VEKAS</t>
  </si>
  <si>
    <t xml:space="preserve">Selected Topics in Energy, Environment, Sustainable Development and Landscaping, </t>
  </si>
  <si>
    <t>ISBN: 978-960-474-237-0</t>
  </si>
  <si>
    <t>Articole ştiințifice publicate în volumele unor manifestări ştiinţifice indexate BDI* si citate in reviste cotate ISI</t>
  </si>
  <si>
    <t>321-326</t>
  </si>
  <si>
    <t>SCOPUS</t>
  </si>
  <si>
    <t>1.1.d</t>
  </si>
  <si>
    <t>Total CDI_ART_3 citari</t>
  </si>
  <si>
    <t>Total CDI_ART_2 citari</t>
  </si>
  <si>
    <t>Total CD-ART_1 citari</t>
  </si>
  <si>
    <t>OSIM</t>
  </si>
  <si>
    <t>National</t>
  </si>
  <si>
    <r>
      <t>Transformator cu agent de racire cu nanofluid magnetic (Transformer with magnetic nanofluid cooling agent) Autori: Pislaru-Danescu Lucian, Macamete Elena, Telipan Gabriela, Pinte Jana, Nouras Florica, Paduraru Nicolae, Vekas Ladislau,</t>
    </r>
    <r>
      <rPr>
        <b/>
        <sz val="10"/>
        <rFont val="Arial"/>
        <family val="2"/>
      </rPr>
      <t xml:space="preserve"> Stoian Floriana D</t>
    </r>
    <r>
      <rPr>
        <sz val="10"/>
        <rFont val="Arial"/>
        <family val="2"/>
      </rPr>
      <t>., Borbath Istvan, Borbath Tunde, Morega Alexandru, Morega Mihaela; Patent no. 126613 B1/2014</t>
    </r>
  </si>
  <si>
    <t>15.03.2017</t>
  </si>
  <si>
    <t>Conf.dr.ing. Floriana Daniela STOIAN</t>
  </si>
  <si>
    <t>Valoare grant RON</t>
  </si>
  <si>
    <t>Criteriul RIA- indicator complementar RIA-CTR-n-m - Membru în echipa de proiect  cu beneficiari din mediul economic naţional</t>
  </si>
  <si>
    <t>Criteriul RIA- indicator complementar RIA-CTR-i-m - Membru în echipa de proiect internaţional cu beneficiari din mediul economic international</t>
  </si>
  <si>
    <t>Criteriul RIA- indicator complementar RIA-GRA-i-m - Membru în echipa de grant  internaţional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</si>
</sst>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0.0"/>
  </numFmts>
  <fonts count="33" x14ac:knownFonts="1">
    <font>
      <sz val="10"/>
      <name val="Arial"/>
    </font>
    <font>
      <sz val="10"/>
      <name val="Arial"/>
    </font>
    <font>
      <sz val="12"/>
      <color indexed="8"/>
      <name val="Calibri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b/>
      <sz val="10"/>
      <color rgb="FF333333"/>
      <name val="Arial"/>
      <family val="2"/>
      <charset val="238"/>
    </font>
    <font>
      <sz val="10"/>
      <color rgb="FF333333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0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164" fontId="2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0" fillId="0" borderId="2" xfId="0" applyBorder="1" applyAlignment="1">
      <alignment vertical="center"/>
    </xf>
    <xf numFmtId="0" fontId="0" fillId="0" borderId="0" xfId="0" applyBorder="1"/>
    <xf numFmtId="0" fontId="1" fillId="0" borderId="0" xfId="0" applyFont="1"/>
    <xf numFmtId="0" fontId="10" fillId="0" borderId="0" xfId="0" applyFont="1"/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2" fontId="9" fillId="0" borderId="2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2" fontId="11" fillId="0" borderId="0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/>
    <xf numFmtId="49" fontId="7" fillId="0" borderId="3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 applyProtection="1">
      <alignment horizontal="center" vertical="center" wrapText="1"/>
      <protection locked="0"/>
    </xf>
    <xf numFmtId="2" fontId="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1" fontId="7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6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3" fontId="7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vertical="center" wrapText="1"/>
      <protection locked="0"/>
    </xf>
    <xf numFmtId="3" fontId="7" fillId="0" borderId="1" xfId="0" applyNumberFormat="1" applyFont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8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13" fillId="0" borderId="0" xfId="0" applyFont="1" applyAlignment="1" applyProtection="1">
      <protection hidden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1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1" fontId="7" fillId="0" borderId="1" xfId="0" applyNumberFormat="1" applyFont="1" applyBorder="1" applyAlignment="1" applyProtection="1">
      <alignment horizontal="center" vertical="center" wrapText="1"/>
      <protection hidden="1"/>
    </xf>
    <xf numFmtId="1" fontId="7" fillId="0" borderId="2" xfId="0" applyNumberFormat="1" applyFont="1" applyBorder="1" applyAlignment="1" applyProtection="1">
      <alignment horizontal="center" vertical="center" wrapText="1"/>
      <protection hidden="1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wrapText="1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vertical="center" wrapText="1"/>
    </xf>
    <xf numFmtId="0" fontId="5" fillId="0" borderId="0" xfId="0" applyFont="1" applyBorder="1"/>
    <xf numFmtId="3" fontId="7" fillId="0" borderId="0" xfId="0" applyNumberFormat="1" applyFont="1" applyBorder="1" applyAlignment="1" applyProtection="1">
      <alignment horizontal="center" vertical="center" wrapText="1"/>
      <protection locked="0"/>
    </xf>
    <xf numFmtId="2" fontId="5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 applyProtection="1">
      <alignment vertical="center" wrapText="1"/>
      <protection locked="0"/>
    </xf>
    <xf numFmtId="0" fontId="4" fillId="0" borderId="0" xfId="0" applyFont="1" applyBorder="1"/>
    <xf numFmtId="0" fontId="7" fillId="0" borderId="2" xfId="0" applyFont="1" applyBorder="1" applyAlignment="1" applyProtection="1">
      <alignment horizontal="center" vertical="center" wrapText="1"/>
      <protection hidden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vertical="center" wrapText="1"/>
      <protection locked="0"/>
    </xf>
    <xf numFmtId="0" fontId="19" fillId="0" borderId="1" xfId="0" applyFont="1" applyBorder="1" applyAlignment="1">
      <alignment vertical="center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>
      <alignment vertical="center" wrapText="1"/>
    </xf>
    <xf numFmtId="0" fontId="5" fillId="0" borderId="3" xfId="0" applyFont="1" applyBorder="1" applyAlignment="1" applyProtection="1">
      <alignment wrapText="1"/>
      <protection locked="0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164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protection locked="0"/>
    </xf>
    <xf numFmtId="2" fontId="0" fillId="0" borderId="0" xfId="0" applyNumberFormat="1" applyBorder="1" applyAlignment="1" applyProtection="1">
      <alignment horizontal="center" vertical="center" wrapText="1"/>
      <protection locked="0"/>
    </xf>
    <xf numFmtId="2" fontId="0" fillId="0" borderId="0" xfId="0" applyNumberFormat="1" applyBorder="1" applyAlignment="1" applyProtection="1">
      <alignment vertical="center" wrapText="1"/>
      <protection locked="0"/>
    </xf>
    <xf numFmtId="2" fontId="0" fillId="0" borderId="0" xfId="0" applyNumberFormat="1" applyBorder="1" applyAlignment="1" applyProtection="1">
      <alignment horizontal="center" vertical="center"/>
      <protection locked="0"/>
    </xf>
    <xf numFmtId="2" fontId="2" fillId="0" borderId="0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Border="1" applyAlignment="1">
      <alignment horizontal="center" vertical="center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>
      <alignment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164" fontId="16" fillId="0" borderId="1" xfId="0" applyNumberFormat="1" applyFont="1" applyBorder="1" applyAlignment="1" applyProtection="1">
      <alignment horizontal="center" vertical="center" wrapText="1"/>
      <protection locked="0"/>
    </xf>
    <xf numFmtId="166" fontId="16" fillId="0" borderId="1" xfId="0" applyNumberFormat="1" applyFont="1" applyBorder="1" applyAlignment="1" applyProtection="1">
      <alignment horizontal="center" vertical="center" wrapText="1"/>
      <protection locked="0"/>
    </xf>
    <xf numFmtId="2" fontId="16" fillId="0" borderId="1" xfId="0" applyNumberFormat="1" applyFont="1" applyBorder="1" applyAlignment="1" applyProtection="1">
      <alignment vertical="center" wrapText="1"/>
      <protection locked="0"/>
    </xf>
    <xf numFmtId="1" fontId="16" fillId="0" borderId="1" xfId="0" applyNumberFormat="1" applyFont="1" applyBorder="1" applyAlignment="1" applyProtection="1">
      <alignment horizontal="center" vertical="center" wrapText="1"/>
      <protection locked="0"/>
    </xf>
    <xf numFmtId="2" fontId="16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Border="1"/>
    <xf numFmtId="0" fontId="16" fillId="0" borderId="0" xfId="0" applyFont="1"/>
    <xf numFmtId="2" fontId="16" fillId="0" borderId="0" xfId="0" applyNumberFormat="1" applyFont="1" applyBorder="1" applyAlignment="1" applyProtection="1">
      <alignment vertical="center" wrapText="1"/>
      <protection locked="0"/>
    </xf>
    <xf numFmtId="1" fontId="16" fillId="0" borderId="1" xfId="0" applyNumberFormat="1" applyFont="1" applyBorder="1" applyAlignment="1" applyProtection="1">
      <alignment horizontal="center" vertical="center"/>
      <protection locked="0"/>
    </xf>
    <xf numFmtId="2" fontId="14" fillId="0" borderId="0" xfId="0" applyNumberFormat="1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23" fillId="0" borderId="0" xfId="0" applyFont="1" applyBorder="1" applyAlignment="1">
      <alignment vertical="center" wrapText="1"/>
    </xf>
    <xf numFmtId="1" fontId="14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left" vertical="center" wrapText="1"/>
      <protection locked="0"/>
    </xf>
    <xf numFmtId="1" fontId="9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3" fontId="17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2" borderId="3" xfId="0" applyFont="1" applyFill="1" applyBorder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23" fillId="0" borderId="0" xfId="0" applyFont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/>
    </xf>
    <xf numFmtId="16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>
      <alignment vertical="center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2" fontId="6" fillId="0" borderId="3" xfId="0" applyNumberFormat="1" applyFont="1" applyBorder="1" applyAlignment="1" applyProtection="1">
      <alignment vertical="center" wrapText="1"/>
      <protection locked="0"/>
    </xf>
    <xf numFmtId="2" fontId="6" fillId="0" borderId="1" xfId="0" applyNumberFormat="1" applyFont="1" applyBorder="1" applyAlignment="1" applyProtection="1">
      <alignment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49" fontId="23" fillId="0" borderId="1" xfId="0" applyNumberFormat="1" applyFont="1" applyBorder="1" applyAlignment="1">
      <alignment vertical="center"/>
    </xf>
    <xf numFmtId="49" fontId="23" fillId="0" borderId="1" xfId="0" applyNumberFormat="1" applyFont="1" applyBorder="1" applyAlignment="1">
      <alignment vertical="center" wrapText="1"/>
    </xf>
    <xf numFmtId="164" fontId="0" fillId="0" borderId="0" xfId="0" applyNumberFormat="1"/>
    <xf numFmtId="49" fontId="7" fillId="0" borderId="5" xfId="0" applyNumberFormat="1" applyFont="1" applyBorder="1" applyAlignment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49" fontId="2" fillId="0" borderId="8" xfId="0" applyNumberFormat="1" applyFont="1" applyBorder="1" applyAlignment="1" applyProtection="1">
      <alignment horizontal="left" vertical="center" wrapText="1"/>
      <protection locked="0"/>
    </xf>
    <xf numFmtId="2" fontId="7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2" fontId="4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center"/>
    </xf>
    <xf numFmtId="0" fontId="30" fillId="3" borderId="10" xfId="0" applyFont="1" applyFill="1" applyBorder="1"/>
    <xf numFmtId="0" fontId="30" fillId="3" borderId="11" xfId="0" applyFont="1" applyFill="1" applyBorder="1" applyProtection="1">
      <protection locked="0"/>
    </xf>
    <xf numFmtId="0" fontId="28" fillId="3" borderId="12" xfId="0" applyFont="1" applyFill="1" applyBorder="1"/>
    <xf numFmtId="0" fontId="28" fillId="0" borderId="13" xfId="0" applyFont="1" applyBorder="1"/>
    <xf numFmtId="0" fontId="31" fillId="3" borderId="14" xfId="0" applyFont="1" applyFill="1" applyBorder="1"/>
    <xf numFmtId="0" fontId="30" fillId="3" borderId="15" xfId="0" applyFont="1" applyFill="1" applyBorder="1"/>
    <xf numFmtId="0" fontId="28" fillId="3" borderId="16" xfId="0" applyFont="1" applyFill="1" applyBorder="1"/>
    <xf numFmtId="0" fontId="30" fillId="3" borderId="17" xfId="0" applyFont="1" applyFill="1" applyBorder="1"/>
    <xf numFmtId="0" fontId="30" fillId="3" borderId="18" xfId="0" applyFont="1" applyFill="1" applyBorder="1" applyAlignment="1">
      <alignment horizontal="center"/>
    </xf>
    <xf numFmtId="0" fontId="30" fillId="3" borderId="12" xfId="0" applyFont="1" applyFill="1" applyBorder="1" applyAlignment="1">
      <alignment horizontal="center" wrapText="1"/>
    </xf>
    <xf numFmtId="0" fontId="30" fillId="3" borderId="12" xfId="0" applyFont="1" applyFill="1" applyBorder="1" applyAlignment="1">
      <alignment horizontal="center"/>
    </xf>
    <xf numFmtId="0" fontId="30" fillId="4" borderId="17" xfId="0" applyFont="1" applyFill="1" applyBorder="1"/>
    <xf numFmtId="0" fontId="30" fillId="4" borderId="19" xfId="0" applyFont="1" applyFill="1" applyBorder="1"/>
    <xf numFmtId="165" fontId="30" fillId="4" borderId="12" xfId="0" applyNumberFormat="1" applyFont="1" applyFill="1" applyBorder="1" applyProtection="1">
      <protection hidden="1"/>
    </xf>
    <xf numFmtId="165" fontId="30" fillId="4" borderId="12" xfId="0" applyNumberFormat="1" applyFont="1" applyFill="1" applyBorder="1" applyAlignment="1" applyProtection="1">
      <alignment horizontal="center"/>
      <protection hidden="1"/>
    </xf>
    <xf numFmtId="0" fontId="30" fillId="5" borderId="20" xfId="0" applyFont="1" applyFill="1" applyBorder="1"/>
    <xf numFmtId="0" fontId="30" fillId="5" borderId="11" xfId="0" applyFont="1" applyFill="1" applyBorder="1"/>
    <xf numFmtId="165" fontId="28" fillId="5" borderId="12" xfId="0" applyNumberFormat="1" applyFont="1" applyFill="1" applyBorder="1" applyProtection="1">
      <protection hidden="1"/>
    </xf>
    <xf numFmtId="165" fontId="28" fillId="5" borderId="12" xfId="0" applyNumberFormat="1" applyFont="1" applyFill="1" applyBorder="1" applyAlignment="1" applyProtection="1">
      <alignment horizontal="center"/>
      <protection hidden="1"/>
    </xf>
    <xf numFmtId="0" fontId="28" fillId="0" borderId="17" xfId="0" applyFont="1" applyBorder="1"/>
    <xf numFmtId="0" fontId="28" fillId="0" borderId="18" xfId="0" applyFont="1" applyBorder="1"/>
    <xf numFmtId="165" fontId="28" fillId="0" borderId="18" xfId="0" applyNumberFormat="1" applyFont="1" applyBorder="1" applyAlignment="1" applyProtection="1">
      <alignment horizontal="center"/>
      <protection hidden="1"/>
    </xf>
    <xf numFmtId="0" fontId="0" fillId="0" borderId="21" xfId="0" applyBorder="1"/>
    <xf numFmtId="165" fontId="28" fillId="0" borderId="22" xfId="0" applyNumberFormat="1" applyFont="1" applyBorder="1" applyAlignment="1" applyProtection="1">
      <alignment horizontal="center"/>
      <protection hidden="1"/>
    </xf>
    <xf numFmtId="0" fontId="0" fillId="0" borderId="23" xfId="0" applyBorder="1"/>
    <xf numFmtId="165" fontId="28" fillId="0" borderId="24" xfId="0" applyNumberFormat="1" applyFont="1" applyBorder="1" applyProtection="1">
      <protection hidden="1"/>
    </xf>
    <xf numFmtId="165" fontId="28" fillId="0" borderId="24" xfId="0" applyNumberFormat="1" applyFont="1" applyBorder="1" applyAlignment="1" applyProtection="1">
      <alignment horizontal="center"/>
      <protection hidden="1"/>
    </xf>
    <xf numFmtId="0" fontId="0" fillId="0" borderId="25" xfId="0" applyBorder="1"/>
    <xf numFmtId="0" fontId="0" fillId="0" borderId="16" xfId="0" applyBorder="1"/>
    <xf numFmtId="165" fontId="28" fillId="0" borderId="26" xfId="0" applyNumberFormat="1" applyFont="1" applyBorder="1" applyProtection="1">
      <protection hidden="1"/>
    </xf>
    <xf numFmtId="165" fontId="28" fillId="0" borderId="26" xfId="0" applyNumberFormat="1" applyFont="1" applyBorder="1" applyAlignment="1" applyProtection="1">
      <alignment horizontal="center"/>
      <protection hidden="1"/>
    </xf>
    <xf numFmtId="0" fontId="30" fillId="5" borderId="14" xfId="0" applyFont="1" applyFill="1" applyBorder="1"/>
    <xf numFmtId="0" fontId="28" fillId="5" borderId="11" xfId="0" applyFont="1" applyFill="1" applyBorder="1"/>
    <xf numFmtId="0" fontId="28" fillId="0" borderId="27" xfId="0" applyFont="1" applyBorder="1"/>
    <xf numFmtId="0" fontId="28" fillId="0" borderId="22" xfId="0" applyFont="1" applyBorder="1"/>
    <xf numFmtId="165" fontId="28" fillId="0" borderId="28" xfId="0" applyNumberFormat="1" applyFont="1" applyBorder="1" applyProtection="1">
      <protection hidden="1"/>
    </xf>
    <xf numFmtId="165" fontId="28" fillId="0" borderId="28" xfId="0" applyNumberFormat="1" applyFont="1" applyBorder="1" applyAlignment="1" applyProtection="1">
      <alignment horizontal="center"/>
      <protection hidden="1"/>
    </xf>
    <xf numFmtId="0" fontId="28" fillId="0" borderId="29" xfId="0" applyFont="1" applyBorder="1"/>
    <xf numFmtId="0" fontId="28" fillId="0" borderId="30" xfId="0" applyFont="1" applyBorder="1"/>
    <xf numFmtId="165" fontId="28" fillId="0" borderId="31" xfId="0" applyNumberFormat="1" applyFont="1" applyBorder="1" applyProtection="1">
      <protection hidden="1"/>
    </xf>
    <xf numFmtId="165" fontId="28" fillId="0" borderId="31" xfId="0" applyNumberFormat="1" applyFont="1" applyBorder="1" applyAlignment="1" applyProtection="1">
      <alignment horizontal="center"/>
      <protection hidden="1"/>
    </xf>
    <xf numFmtId="0" fontId="30" fillId="6" borderId="17" xfId="0" applyFont="1" applyFill="1" applyBorder="1"/>
    <xf numFmtId="0" fontId="30" fillId="6" borderId="13" xfId="0" applyFont="1" applyFill="1" applyBorder="1" applyAlignment="1">
      <alignment wrapText="1"/>
    </xf>
    <xf numFmtId="165" fontId="30" fillId="6" borderId="12" xfId="0" applyNumberFormat="1" applyFont="1" applyFill="1" applyBorder="1" applyProtection="1">
      <protection hidden="1"/>
    </xf>
    <xf numFmtId="165" fontId="30" fillId="6" borderId="12" xfId="0" applyNumberFormat="1" applyFont="1" applyFill="1" applyBorder="1" applyAlignment="1" applyProtection="1">
      <alignment horizontal="center"/>
      <protection hidden="1"/>
    </xf>
    <xf numFmtId="0" fontId="30" fillId="7" borderId="20" xfId="0" applyFont="1" applyFill="1" applyBorder="1"/>
    <xf numFmtId="0" fontId="28" fillId="7" borderId="11" xfId="0" applyFont="1" applyFill="1" applyBorder="1"/>
    <xf numFmtId="165" fontId="28" fillId="7" borderId="12" xfId="0" applyNumberFormat="1" applyFont="1" applyFill="1" applyBorder="1" applyProtection="1">
      <protection hidden="1"/>
    </xf>
    <xf numFmtId="165" fontId="28" fillId="7" borderId="12" xfId="0" applyNumberFormat="1" applyFont="1" applyFill="1" applyBorder="1" applyAlignment="1" applyProtection="1">
      <alignment horizontal="center"/>
      <protection hidden="1"/>
    </xf>
    <xf numFmtId="165" fontId="28" fillId="0" borderId="12" xfId="0" applyNumberFormat="1" applyFont="1" applyBorder="1" applyProtection="1">
      <protection hidden="1"/>
    </xf>
    <xf numFmtId="0" fontId="30" fillId="8" borderId="17" xfId="0" applyFont="1" applyFill="1" applyBorder="1"/>
    <xf numFmtId="0" fontId="30" fillId="8" borderId="13" xfId="0" applyFont="1" applyFill="1" applyBorder="1"/>
    <xf numFmtId="165" fontId="30" fillId="8" borderId="12" xfId="0" applyNumberFormat="1" applyFont="1" applyFill="1" applyBorder="1" applyProtection="1">
      <protection hidden="1"/>
    </xf>
    <xf numFmtId="165" fontId="30" fillId="8" borderId="12" xfId="0" applyNumberFormat="1" applyFont="1" applyFill="1" applyBorder="1" applyAlignment="1" applyProtection="1">
      <alignment horizontal="center"/>
      <protection hidden="1"/>
    </xf>
    <xf numFmtId="0" fontId="30" fillId="9" borderId="14" xfId="0" applyFont="1" applyFill="1" applyBorder="1"/>
    <xf numFmtId="0" fontId="30" fillId="9" borderId="11" xfId="0" applyFont="1" applyFill="1" applyBorder="1"/>
    <xf numFmtId="165" fontId="28" fillId="9" borderId="12" xfId="0" applyNumberFormat="1" applyFont="1" applyFill="1" applyBorder="1" applyAlignment="1" applyProtection="1">
      <alignment horizontal="center"/>
      <protection hidden="1"/>
    </xf>
    <xf numFmtId="0" fontId="30" fillId="9" borderId="20" xfId="0" applyFont="1" applyFill="1" applyBorder="1"/>
    <xf numFmtId="0" fontId="28" fillId="9" borderId="11" xfId="0" applyFont="1" applyFill="1" applyBorder="1"/>
    <xf numFmtId="165" fontId="28" fillId="0" borderId="32" xfId="0" applyNumberFormat="1" applyFont="1" applyBorder="1" applyProtection="1">
      <protection hidden="1"/>
    </xf>
    <xf numFmtId="165" fontId="28" fillId="0" borderId="32" xfId="0" applyNumberFormat="1" applyFont="1" applyBorder="1" applyAlignment="1" applyProtection="1">
      <alignment horizontal="center"/>
      <protection hidden="1"/>
    </xf>
    <xf numFmtId="0" fontId="32" fillId="10" borderId="19" xfId="0" applyFont="1" applyFill="1" applyBorder="1"/>
    <xf numFmtId="0" fontId="31" fillId="10" borderId="12" xfId="0" applyFont="1" applyFill="1" applyBorder="1"/>
    <xf numFmtId="165" fontId="31" fillId="10" borderId="18" xfId="0" applyNumberFormat="1" applyFont="1" applyFill="1" applyBorder="1" applyProtection="1">
      <protection hidden="1"/>
    </xf>
    <xf numFmtId="165" fontId="31" fillId="10" borderId="18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11" borderId="1" xfId="0" applyNumberFormat="1" applyFont="1" applyFill="1" applyBorder="1" applyAlignment="1" applyProtection="1">
      <alignment horizontal="center" vertical="center"/>
      <protection locked="0"/>
    </xf>
    <xf numFmtId="0" fontId="4" fillId="11" borderId="1" xfId="0" applyFont="1" applyFill="1" applyBorder="1" applyAlignment="1" applyProtection="1">
      <alignment vertical="center" wrapText="1"/>
      <protection locked="0"/>
    </xf>
    <xf numFmtId="0" fontId="18" fillId="11" borderId="0" xfId="0" applyFont="1" applyFill="1" applyAlignment="1">
      <alignment vertical="center" wrapText="1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164" fontId="4" fillId="11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11" borderId="1" xfId="0" applyNumberFormat="1" applyFont="1" applyFill="1" applyBorder="1" applyAlignment="1">
      <alignment horizontal="center" vertical="center"/>
    </xf>
    <xf numFmtId="49" fontId="4" fillId="11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11" borderId="3" xfId="0" applyFont="1" applyFill="1" applyBorder="1" applyAlignment="1" applyProtection="1">
      <alignment horizontal="left" vertical="center" wrapText="1"/>
      <protection locked="0"/>
    </xf>
    <xf numFmtId="0" fontId="4" fillId="11" borderId="3" xfId="0" applyFont="1" applyFill="1" applyBorder="1" applyAlignment="1" applyProtection="1">
      <alignment vertical="center" wrapText="1"/>
      <protection locked="0"/>
    </xf>
    <xf numFmtId="0" fontId="18" fillId="11" borderId="1" xfId="0" applyFont="1" applyFill="1" applyBorder="1" applyAlignment="1">
      <alignment vertical="center"/>
    </xf>
    <xf numFmtId="0" fontId="4" fillId="11" borderId="3" xfId="0" applyFont="1" applyFill="1" applyBorder="1" applyAlignment="1" applyProtection="1">
      <alignment horizontal="center" vertical="center" wrapText="1"/>
      <protection locked="0"/>
    </xf>
    <xf numFmtId="49" fontId="4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11" borderId="3" xfId="0" applyFont="1" applyFill="1" applyBorder="1" applyAlignment="1" applyProtection="1">
      <alignment wrapText="1"/>
      <protection locked="0"/>
    </xf>
    <xf numFmtId="0" fontId="21" fillId="11" borderId="1" xfId="0" applyFont="1" applyFill="1" applyBorder="1" applyAlignment="1">
      <alignment vertical="center"/>
    </xf>
    <xf numFmtId="0" fontId="26" fillId="11" borderId="1" xfId="0" applyFont="1" applyFill="1" applyBorder="1" applyAlignment="1">
      <alignment horizontal="center" vertical="center"/>
    </xf>
    <xf numFmtId="0" fontId="4" fillId="11" borderId="6" xfId="0" applyFont="1" applyFill="1" applyBorder="1" applyAlignment="1" applyProtection="1">
      <alignment vertical="center" wrapText="1"/>
      <protection locked="0"/>
    </xf>
    <xf numFmtId="0" fontId="18" fillId="11" borderId="0" xfId="0" applyFont="1" applyFill="1" applyAlignment="1">
      <alignment vertical="center"/>
    </xf>
    <xf numFmtId="0" fontId="4" fillId="11" borderId="6" xfId="0" applyFont="1" applyFill="1" applyBorder="1" applyAlignment="1" applyProtection="1">
      <alignment horizontal="center" vertical="center" wrapText="1"/>
      <protection locked="0"/>
    </xf>
    <xf numFmtId="0" fontId="19" fillId="11" borderId="1" xfId="0" applyFont="1" applyFill="1" applyBorder="1" applyAlignment="1">
      <alignment vertical="center"/>
    </xf>
    <xf numFmtId="0" fontId="22" fillId="11" borderId="0" xfId="0" applyFont="1" applyFill="1" applyAlignment="1">
      <alignment vertical="center" wrapText="1"/>
    </xf>
    <xf numFmtId="164" fontId="5" fillId="0" borderId="0" xfId="0" applyNumberFormat="1" applyFont="1"/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vertical="center" wrapText="1"/>
    </xf>
    <xf numFmtId="164" fontId="4" fillId="11" borderId="1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11" fillId="0" borderId="9" xfId="0" applyNumberFormat="1" applyFont="1" applyBorder="1" applyAlignment="1" applyProtection="1">
      <alignment horizontal="left" vertical="center" wrapText="1"/>
      <protection locked="0"/>
    </xf>
    <xf numFmtId="1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/>
    <xf numFmtId="1" fontId="7" fillId="0" borderId="1" xfId="0" applyNumberFormat="1" applyFont="1" applyBorder="1" applyAlignment="1" applyProtection="1">
      <alignment horizontal="center" vertical="center" wrapText="1"/>
      <protection hidden="1"/>
    </xf>
    <xf numFmtId="1" fontId="7" fillId="0" borderId="6" xfId="0" applyNumberFormat="1" applyFont="1" applyBorder="1" applyAlignment="1" applyProtection="1">
      <alignment horizontal="center" vertical="center" wrapText="1"/>
      <protection hidden="1"/>
    </xf>
    <xf numFmtId="1" fontId="7" fillId="0" borderId="2" xfId="0" applyNumberFormat="1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/>
    <xf numFmtId="0" fontId="5" fillId="0" borderId="23" xfId="0" applyFont="1" applyBorder="1"/>
    <xf numFmtId="49" fontId="14" fillId="1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12" borderId="3" xfId="0" applyFont="1" applyFill="1" applyBorder="1" applyAlignment="1" applyProtection="1">
      <alignment vertical="center" wrapText="1"/>
      <protection locked="0"/>
    </xf>
    <xf numFmtId="0" fontId="14" fillId="12" borderId="1" xfId="0" applyFont="1" applyFill="1" applyBorder="1" applyAlignment="1" applyProtection="1">
      <alignment vertical="center" wrapText="1"/>
      <protection locked="0"/>
    </xf>
    <xf numFmtId="0" fontId="22" fillId="12" borderId="1" xfId="0" applyFont="1" applyFill="1" applyBorder="1" applyAlignment="1">
      <alignment vertical="center"/>
    </xf>
    <xf numFmtId="0" fontId="14" fillId="12" borderId="1" xfId="0" applyFont="1" applyFill="1" applyBorder="1" applyAlignment="1" applyProtection="1">
      <alignment horizontal="center" vertical="center" wrapText="1"/>
      <protection locked="0"/>
    </xf>
    <xf numFmtId="0" fontId="14" fillId="12" borderId="3" xfId="0" applyFont="1" applyFill="1" applyBorder="1" applyAlignment="1" applyProtection="1">
      <alignment horizontal="center" vertical="center" wrapText="1"/>
      <protection locked="0"/>
    </xf>
    <xf numFmtId="0" fontId="22" fillId="12" borderId="1" xfId="0" applyNumberFormat="1" applyFont="1" applyFill="1" applyBorder="1" applyAlignment="1">
      <alignment vertical="center" wrapText="1"/>
    </xf>
    <xf numFmtId="164" fontId="14" fillId="12" borderId="5" xfId="0" applyNumberFormat="1" applyFont="1" applyFill="1" applyBorder="1" applyAlignment="1" applyProtection="1">
      <alignment horizontal="center" vertical="center" wrapText="1"/>
      <protection locked="0"/>
    </xf>
    <xf numFmtId="164" fontId="14" fillId="12" borderId="1" xfId="0" applyNumberFormat="1" applyFont="1" applyFill="1" applyBorder="1" applyAlignment="1">
      <alignment horizontal="center" vertical="center"/>
    </xf>
    <xf numFmtId="1" fontId="14" fillId="12" borderId="1" xfId="0" applyNumberFormat="1" applyFont="1" applyFill="1" applyBorder="1" applyAlignment="1" applyProtection="1">
      <alignment horizontal="center" vertical="center" wrapText="1"/>
      <protection locked="0"/>
    </xf>
    <xf numFmtId="2" fontId="14" fillId="12" borderId="1" xfId="0" applyNumberFormat="1" applyFont="1" applyFill="1" applyBorder="1" applyAlignment="1" applyProtection="1">
      <alignment vertical="center" wrapText="1"/>
      <protection locked="0"/>
    </xf>
    <xf numFmtId="49" fontId="5" fillId="12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12" borderId="1" xfId="0" applyNumberFormat="1" applyFont="1" applyFill="1" applyBorder="1" applyAlignment="1">
      <alignment vertical="center"/>
    </xf>
    <xf numFmtId="164" fontId="4" fillId="12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12" borderId="1" xfId="0" applyNumberFormat="1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vertical="center"/>
    </xf>
    <xf numFmtId="164" fontId="14" fillId="1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1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12" borderId="3" xfId="0" applyFont="1" applyFill="1" applyBorder="1" applyAlignment="1" applyProtection="1">
      <alignment vertical="center" wrapText="1"/>
      <protection locked="0"/>
    </xf>
    <xf numFmtId="0" fontId="4" fillId="12" borderId="1" xfId="0" applyFont="1" applyFill="1" applyBorder="1" applyAlignment="1" applyProtection="1">
      <alignment vertical="center" wrapText="1"/>
      <protection locked="0"/>
    </xf>
    <xf numFmtId="0" fontId="4" fillId="12" borderId="1" xfId="0" applyFont="1" applyFill="1" applyBorder="1" applyAlignment="1" applyProtection="1">
      <alignment horizontal="center" vertical="center" wrapText="1"/>
      <protection locked="0"/>
    </xf>
    <xf numFmtId="0" fontId="0" fillId="12" borderId="1" xfId="0" applyFill="1" applyBorder="1" applyAlignment="1">
      <alignment horizontal="center" vertical="center"/>
    </xf>
    <xf numFmtId="0" fontId="22" fillId="12" borderId="1" xfId="0" applyFont="1" applyFill="1" applyBorder="1" applyAlignment="1">
      <alignment vertical="center" wrapText="1"/>
    </xf>
    <xf numFmtId="0" fontId="14" fillId="12" borderId="2" xfId="0" applyFont="1" applyFill="1" applyBorder="1" applyAlignment="1" applyProtection="1">
      <alignment horizontal="center" vertical="center" wrapText="1"/>
      <protection locked="0"/>
    </xf>
    <xf numFmtId="0" fontId="22" fillId="12" borderId="0" xfId="0" applyFont="1" applyFill="1" applyAlignment="1">
      <alignment vertical="center"/>
    </xf>
    <xf numFmtId="1" fontId="14" fillId="12" borderId="1" xfId="0" applyNumberFormat="1" applyFont="1" applyFill="1" applyBorder="1" applyAlignment="1" applyProtection="1">
      <alignment horizontal="center" vertical="center"/>
      <protection locked="0"/>
    </xf>
    <xf numFmtId="2" fontId="14" fillId="12" borderId="1" xfId="0" applyNumberFormat="1" applyFont="1" applyFill="1" applyBorder="1" applyAlignment="1">
      <alignment vertical="center"/>
    </xf>
    <xf numFmtId="165" fontId="15" fillId="12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>
      <alignment vertical="center"/>
    </xf>
    <xf numFmtId="49" fontId="5" fillId="0" borderId="1" xfId="0" applyNumberFormat="1" applyFont="1" applyBorder="1" applyAlignment="1" applyProtection="1">
      <alignment horizontal="center" vertical="center" wrapText="1"/>
      <protection hidden="1"/>
    </xf>
    <xf numFmtId="49" fontId="5" fillId="0" borderId="1" xfId="0" applyNumberFormat="1" applyFont="1" applyBorder="1" applyAlignment="1" applyProtection="1">
      <alignment horizontal="center" vertical="center"/>
      <protection hidden="1"/>
    </xf>
    <xf numFmtId="0" fontId="16" fillId="0" borderId="1" xfId="0" applyFont="1" applyBorder="1"/>
    <xf numFmtId="1" fontId="4" fillId="0" borderId="9" xfId="0" applyNumberFormat="1" applyFont="1" applyBorder="1" applyAlignment="1" applyProtection="1">
      <alignment horizontal="center" vertical="center" wrapText="1"/>
      <protection locked="0"/>
    </xf>
    <xf numFmtId="1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49" fontId="4" fillId="0" borderId="1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1" fontId="4" fillId="11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11" borderId="1" xfId="0" applyNumberFormat="1" applyFont="1" applyFill="1" applyBorder="1" applyAlignment="1" applyProtection="1">
      <alignment vertical="center" wrapText="1"/>
      <protection locked="0"/>
    </xf>
    <xf numFmtId="1" fontId="16" fillId="11" borderId="1" xfId="0" applyNumberFormat="1" applyFont="1" applyFill="1" applyBorder="1" applyAlignment="1" applyProtection="1">
      <alignment horizontal="center" vertical="center"/>
      <protection locked="0"/>
    </xf>
    <xf numFmtId="165" fontId="2" fillId="11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11" borderId="1" xfId="0" applyNumberFormat="1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vertical="center" wrapText="1"/>
    </xf>
    <xf numFmtId="0" fontId="4" fillId="11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11" borderId="1" xfId="0" applyNumberFormat="1" applyFont="1" applyFill="1" applyBorder="1" applyAlignment="1" applyProtection="1">
      <alignment horizontal="center" vertical="center"/>
      <protection locked="0"/>
    </xf>
    <xf numFmtId="2" fontId="15" fillId="11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11" borderId="1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 applyProtection="1">
      <alignment horizontal="center" vertical="center"/>
      <protection locked="0"/>
    </xf>
    <xf numFmtId="2" fontId="4" fillId="0" borderId="9" xfId="0" applyNumberFormat="1" applyFont="1" applyBorder="1" applyAlignment="1" applyProtection="1">
      <alignment horizontal="center" vertical="center" wrapText="1"/>
      <protection locked="0"/>
    </xf>
    <xf numFmtId="164" fontId="28" fillId="0" borderId="22" xfId="0" applyNumberFormat="1" applyFont="1" applyBorder="1" applyProtection="1">
      <protection hidden="1"/>
    </xf>
    <xf numFmtId="165" fontId="30" fillId="0" borderId="18" xfId="0" applyNumberFormat="1" applyFont="1" applyBorder="1" applyProtection="1">
      <protection hidden="1"/>
    </xf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165" fontId="30" fillId="9" borderId="12" xfId="0" applyNumberFormat="1" applyFont="1" applyFill="1" applyBorder="1" applyProtection="1">
      <protection hidden="1"/>
    </xf>
    <xf numFmtId="2" fontId="4" fillId="0" borderId="0" xfId="0" applyNumberFormat="1" applyFont="1" applyBorder="1" applyAlignment="1">
      <alignment horizontal="center" vertical="center"/>
    </xf>
    <xf numFmtId="1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vertical="center" wrapText="1"/>
      <protection locked="0"/>
    </xf>
    <xf numFmtId="1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" xfId="0" applyFont="1" applyFill="1" applyBorder="1" applyAlignment="1">
      <alignment vertical="center" wrapText="1"/>
    </xf>
    <xf numFmtId="2" fontId="4" fillId="0" borderId="0" xfId="0" applyNumberFormat="1" applyFont="1" applyBorder="1" applyAlignment="1" applyProtection="1">
      <alignment vertical="center" wrapText="1"/>
      <protection locked="0"/>
    </xf>
    <xf numFmtId="2" fontId="4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hidden="1"/>
    </xf>
    <xf numFmtId="1" fontId="8" fillId="0" borderId="1" xfId="0" applyNumberFormat="1" applyFont="1" applyBorder="1" applyAlignment="1" applyProtection="1">
      <alignment horizontal="center" vertical="center" wrapText="1"/>
      <protection hidden="1"/>
    </xf>
    <xf numFmtId="1" fontId="8" fillId="0" borderId="6" xfId="0" applyNumberFormat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>
      <alignment horizontal="center" vertical="center"/>
    </xf>
    <xf numFmtId="1" fontId="8" fillId="0" borderId="2" xfId="0" applyNumberFormat="1" applyFont="1" applyBorder="1" applyAlignment="1" applyProtection="1">
      <alignment horizontal="center" vertical="center" wrapText="1"/>
      <protection hidden="1"/>
    </xf>
    <xf numFmtId="2" fontId="4" fillId="0" borderId="0" xfId="0" applyNumberFormat="1" applyFont="1" applyBorder="1" applyAlignment="1" applyProtection="1">
      <alignment horizontal="right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164" fontId="5" fillId="0" borderId="8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1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4" xfId="0" applyFont="1" applyFill="1" applyBorder="1" applyAlignment="1" applyProtection="1">
      <alignment vertical="center" wrapText="1"/>
      <protection locked="0"/>
    </xf>
    <xf numFmtId="0" fontId="4" fillId="0" borderId="8" xfId="0" applyFont="1" applyFill="1" applyBorder="1" applyAlignment="1" applyProtection="1">
      <alignment vertical="center" wrapText="1"/>
      <protection locked="0"/>
    </xf>
    <xf numFmtId="2" fontId="14" fillId="0" borderId="2" xfId="0" applyNumberFormat="1" applyFont="1" applyFill="1" applyBorder="1" applyAlignment="1" applyProtection="1">
      <alignment vertical="center" wrapText="1"/>
      <protection locked="0"/>
    </xf>
    <xf numFmtId="0" fontId="22" fillId="0" borderId="2" xfId="0" applyFont="1" applyFill="1" applyBorder="1" applyAlignment="1">
      <alignment vertical="center" wrapText="1"/>
    </xf>
    <xf numFmtId="1" fontId="14" fillId="0" borderId="34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 wrapText="1"/>
      <protection locked="0"/>
    </xf>
    <xf numFmtId="2" fontId="14" fillId="0" borderId="0" xfId="0" applyNumberFormat="1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E39"/>
  <sheetViews>
    <sheetView view="pageBreakPreview" topLeftCell="A16" zoomScale="71" zoomScaleNormal="100" zoomScaleSheetLayoutView="71" workbookViewId="0">
      <selection activeCell="C19" sqref="C19"/>
    </sheetView>
  </sheetViews>
  <sheetFormatPr defaultRowHeight="12.75" x14ac:dyDescent="0.2"/>
  <cols>
    <col min="1" max="1" width="26.140625" customWidth="1"/>
    <col min="2" max="2" width="114.5703125" customWidth="1"/>
    <col min="3" max="3" width="11.5703125" customWidth="1"/>
    <col min="5" max="5" width="12.7109375" customWidth="1"/>
  </cols>
  <sheetData>
    <row r="4" spans="1:5" ht="21" x14ac:dyDescent="0.35">
      <c r="B4" s="191" t="s">
        <v>414</v>
      </c>
    </row>
    <row r="5" spans="1:5" ht="21" x14ac:dyDescent="0.35">
      <c r="A5" s="192"/>
      <c r="B5" s="193" t="s">
        <v>415</v>
      </c>
      <c r="C5" s="192"/>
    </row>
    <row r="6" spans="1:5" ht="16.5" thickBot="1" x14ac:dyDescent="0.3">
      <c r="A6" s="192"/>
      <c r="B6" s="192"/>
      <c r="C6" s="192"/>
    </row>
    <row r="7" spans="1:5" ht="17.25" thickTop="1" thickBot="1" x14ac:dyDescent="0.3">
      <c r="A7" s="194" t="s">
        <v>416</v>
      </c>
      <c r="B7" s="195" t="s">
        <v>467</v>
      </c>
      <c r="C7" s="196"/>
      <c r="D7" s="196"/>
      <c r="E7" s="196"/>
    </row>
    <row r="8" spans="1:5" ht="17.25" thickTop="1" thickBot="1" x14ac:dyDescent="0.3">
      <c r="A8" s="194" t="s">
        <v>417</v>
      </c>
      <c r="B8" s="195" t="s">
        <v>418</v>
      </c>
      <c r="C8" s="196"/>
      <c r="D8" s="196"/>
      <c r="E8" s="196"/>
    </row>
    <row r="9" spans="1:5" ht="17.25" thickTop="1" thickBot="1" x14ac:dyDescent="0.3">
      <c r="A9" s="194" t="s">
        <v>419</v>
      </c>
      <c r="B9" s="195" t="s">
        <v>420</v>
      </c>
      <c r="C9" s="196"/>
      <c r="D9" s="196"/>
      <c r="E9" s="196"/>
    </row>
    <row r="10" spans="1:5" ht="17.25" thickTop="1" thickBot="1" x14ac:dyDescent="0.3">
      <c r="A10" s="194" t="s">
        <v>421</v>
      </c>
      <c r="B10" s="195" t="s">
        <v>466</v>
      </c>
      <c r="C10" s="196"/>
      <c r="D10" s="196"/>
      <c r="E10" s="196"/>
    </row>
    <row r="11" spans="1:5" ht="17.25" thickTop="1" thickBot="1" x14ac:dyDescent="0.3">
      <c r="A11" s="197"/>
      <c r="B11" s="197"/>
      <c r="C11" s="197"/>
    </row>
    <row r="12" spans="1:5" ht="20.25" thickTop="1" thickBot="1" x14ac:dyDescent="0.35">
      <c r="A12" s="198" t="s">
        <v>422</v>
      </c>
      <c r="B12" s="199"/>
      <c r="C12" s="200"/>
      <c r="D12" s="196"/>
      <c r="E12" s="196"/>
    </row>
    <row r="13" spans="1:5" ht="33" thickTop="1" thickBot="1" x14ac:dyDescent="0.3">
      <c r="A13" s="201" t="s">
        <v>423</v>
      </c>
      <c r="B13" s="202" t="s">
        <v>424</v>
      </c>
      <c r="C13" s="203" t="s">
        <v>425</v>
      </c>
      <c r="D13" s="203" t="s">
        <v>426</v>
      </c>
      <c r="E13" s="204" t="s">
        <v>427</v>
      </c>
    </row>
    <row r="14" spans="1:5" ht="17.25" thickTop="1" thickBot="1" x14ac:dyDescent="0.3">
      <c r="A14" s="205" t="s">
        <v>428</v>
      </c>
      <c r="B14" s="206" t="s">
        <v>429</v>
      </c>
      <c r="C14" s="207">
        <f>SUM(C16+C23+C24)</f>
        <v>139.55600000000001</v>
      </c>
      <c r="D14" s="208">
        <v>10</v>
      </c>
      <c r="E14" s="208" t="s">
        <v>430</v>
      </c>
    </row>
    <row r="15" spans="1:5" ht="17.25" thickTop="1" thickBot="1" x14ac:dyDescent="0.3">
      <c r="A15" s="209" t="s">
        <v>431</v>
      </c>
      <c r="B15" s="210"/>
      <c r="C15" s="211"/>
      <c r="D15" s="212">
        <v>6</v>
      </c>
      <c r="E15" s="212" t="s">
        <v>430</v>
      </c>
    </row>
    <row r="16" spans="1:5" ht="17.25" thickTop="1" thickBot="1" x14ac:dyDescent="0.3">
      <c r="A16" s="213" t="s">
        <v>432</v>
      </c>
      <c r="B16" s="214" t="s">
        <v>433</v>
      </c>
      <c r="C16" s="367">
        <f>SUM(C17:C21)</f>
        <v>135.73600000000002</v>
      </c>
      <c r="D16" s="215"/>
      <c r="E16" s="215"/>
    </row>
    <row r="17" spans="1:5" ht="16.5" thickTop="1" x14ac:dyDescent="0.25">
      <c r="A17" s="216" t="s">
        <v>434</v>
      </c>
      <c r="B17" s="216" t="s">
        <v>435</v>
      </c>
      <c r="C17" s="366">
        <v>12.172000000000002</v>
      </c>
      <c r="D17" s="217"/>
      <c r="E17" s="217"/>
    </row>
    <row r="18" spans="1:5" ht="15.75" x14ac:dyDescent="0.25">
      <c r="A18" s="218" t="s">
        <v>436</v>
      </c>
      <c r="B18" s="315" t="s">
        <v>437</v>
      </c>
      <c r="C18" s="219">
        <f>'CDI-ART'!J66</f>
        <v>22.513000000000005</v>
      </c>
      <c r="D18" s="220"/>
      <c r="E18" s="220"/>
    </row>
    <row r="19" spans="1:5" ht="15.75" x14ac:dyDescent="0.25">
      <c r="A19" s="221" t="s">
        <v>438</v>
      </c>
      <c r="B19" s="315" t="s">
        <v>439</v>
      </c>
      <c r="C19" s="219">
        <v>0.1</v>
      </c>
      <c r="D19" s="220"/>
      <c r="E19" s="220"/>
    </row>
    <row r="20" spans="1:5" ht="15.75" x14ac:dyDescent="0.25">
      <c r="A20" s="221" t="s">
        <v>440</v>
      </c>
      <c r="B20" s="315" t="s">
        <v>441</v>
      </c>
      <c r="C20" s="219">
        <v>0.1</v>
      </c>
      <c r="D20" s="220"/>
      <c r="E20" s="220"/>
    </row>
    <row r="21" spans="1:5" ht="16.5" thickBot="1" x14ac:dyDescent="0.3">
      <c r="A21" s="222" t="s">
        <v>442</v>
      </c>
      <c r="B21" s="222" t="s">
        <v>443</v>
      </c>
      <c r="C21" s="223">
        <f>'CDI-ART'!J47+'CDI-ART'!J67+'CDI-ART'!J75</f>
        <v>100.85100000000001</v>
      </c>
      <c r="D21" s="224"/>
      <c r="E21" s="224"/>
    </row>
    <row r="22" spans="1:5" ht="17.25" thickTop="1" thickBot="1" x14ac:dyDescent="0.3">
      <c r="A22" s="225" t="s">
        <v>444</v>
      </c>
      <c r="B22" s="226"/>
      <c r="C22" s="211"/>
      <c r="D22" s="212"/>
      <c r="E22" s="212"/>
    </row>
    <row r="23" spans="1:5" ht="16.5" thickTop="1" x14ac:dyDescent="0.25">
      <c r="A23" s="227" t="s">
        <v>445</v>
      </c>
      <c r="B23" s="228" t="s">
        <v>446</v>
      </c>
      <c r="C23" s="229">
        <v>1</v>
      </c>
      <c r="D23" s="230"/>
      <c r="E23" s="230"/>
    </row>
    <row r="24" spans="1:5" ht="16.5" thickBot="1" x14ac:dyDescent="0.3">
      <c r="A24" s="231" t="s">
        <v>447</v>
      </c>
      <c r="B24" s="232" t="s">
        <v>448</v>
      </c>
      <c r="C24" s="233">
        <f>'CDI-MON-i'!J11+'CDI-MON-n'!I12</f>
        <v>2.82</v>
      </c>
      <c r="D24" s="234"/>
      <c r="E24" s="234"/>
    </row>
    <row r="25" spans="1:5" ht="17.25" thickTop="1" thickBot="1" x14ac:dyDescent="0.3">
      <c r="A25" s="235" t="s">
        <v>449</v>
      </c>
      <c r="B25" s="236" t="s">
        <v>450</v>
      </c>
      <c r="C25" s="237">
        <f>SUM(C27+C29)</f>
        <v>14.240000000000002</v>
      </c>
      <c r="D25" s="238">
        <v>10</v>
      </c>
      <c r="E25" s="238" t="s">
        <v>430</v>
      </c>
    </row>
    <row r="26" spans="1:5" ht="17.25" thickTop="1" thickBot="1" x14ac:dyDescent="0.3">
      <c r="A26" s="239" t="s">
        <v>431</v>
      </c>
      <c r="B26" s="240"/>
      <c r="C26" s="241">
        <f>C27</f>
        <v>14.240000000000002</v>
      </c>
      <c r="D26" s="242">
        <v>6</v>
      </c>
      <c r="E26" s="242" t="s">
        <v>430</v>
      </c>
    </row>
    <row r="27" spans="1:5" ht="17.25" thickTop="1" thickBot="1" x14ac:dyDescent="0.3">
      <c r="A27" s="213" t="s">
        <v>451</v>
      </c>
      <c r="B27" s="214" t="s">
        <v>452</v>
      </c>
      <c r="C27" s="243">
        <f>'DID-MSC'!H16</f>
        <v>14.240000000000002</v>
      </c>
      <c r="D27" s="230"/>
      <c r="E27" s="230"/>
    </row>
    <row r="28" spans="1:5" ht="17.25" thickTop="1" thickBot="1" x14ac:dyDescent="0.3">
      <c r="A28" s="239" t="s">
        <v>444</v>
      </c>
      <c r="B28" s="240"/>
      <c r="C28" s="241"/>
      <c r="D28" s="242"/>
      <c r="E28" s="242"/>
    </row>
    <row r="29" spans="1:5" ht="17.25" thickTop="1" thickBot="1" x14ac:dyDescent="0.3">
      <c r="A29" s="227" t="s">
        <v>453</v>
      </c>
      <c r="B29" s="228" t="s">
        <v>454</v>
      </c>
      <c r="C29" s="229"/>
      <c r="D29" s="230"/>
      <c r="E29" s="230"/>
    </row>
    <row r="30" spans="1:5" ht="17.25" thickTop="1" thickBot="1" x14ac:dyDescent="0.3">
      <c r="A30" s="244" t="s">
        <v>455</v>
      </c>
      <c r="B30" s="245" t="s">
        <v>456</v>
      </c>
      <c r="C30" s="246">
        <f>C31+C34</f>
        <v>30.220410999999999</v>
      </c>
      <c r="D30" s="247">
        <v>10</v>
      </c>
      <c r="E30" s="247" t="s">
        <v>430</v>
      </c>
    </row>
    <row r="31" spans="1:5" ht="17.25" thickTop="1" thickBot="1" x14ac:dyDescent="0.3">
      <c r="A31" s="248" t="s">
        <v>431</v>
      </c>
      <c r="B31" s="249"/>
      <c r="C31" s="378">
        <f>SUM(C32:C33)</f>
        <v>28.073325999999998</v>
      </c>
      <c r="D31" s="250">
        <v>6</v>
      </c>
      <c r="E31" s="250" t="s">
        <v>430</v>
      </c>
    </row>
    <row r="32" spans="1:5" ht="16.5" thickTop="1" x14ac:dyDescent="0.25">
      <c r="A32" s="227" t="s">
        <v>457</v>
      </c>
      <c r="B32" s="228" t="s">
        <v>458</v>
      </c>
      <c r="C32" s="229">
        <f>SUM('RIA-GRA-i'!G11+'RIA-GRA-n'!G28)</f>
        <v>28.073325999999998</v>
      </c>
      <c r="D32" s="230"/>
      <c r="E32" s="230"/>
    </row>
    <row r="33" spans="1:5" ht="16.5" thickBot="1" x14ac:dyDescent="0.3">
      <c r="A33" s="231" t="s">
        <v>459</v>
      </c>
      <c r="B33" s="232" t="s">
        <v>460</v>
      </c>
      <c r="C33" s="233"/>
      <c r="D33" s="234"/>
      <c r="E33" s="234"/>
    </row>
    <row r="34" spans="1:5" ht="17.25" thickTop="1" thickBot="1" x14ac:dyDescent="0.3">
      <c r="A34" s="251" t="s">
        <v>444</v>
      </c>
      <c r="B34" s="252"/>
      <c r="C34" s="378">
        <f>SUM(C35:C36)</f>
        <v>2.1470850000000001</v>
      </c>
      <c r="D34" s="250"/>
      <c r="E34" s="250"/>
    </row>
    <row r="35" spans="1:5" ht="16.5" thickTop="1" x14ac:dyDescent="0.25">
      <c r="A35" s="227" t="s">
        <v>461</v>
      </c>
      <c r="B35" s="228" t="s">
        <v>462</v>
      </c>
      <c r="C35" s="229"/>
      <c r="D35" s="230"/>
      <c r="E35" s="230"/>
    </row>
    <row r="36" spans="1:5" ht="16.5" thickBot="1" x14ac:dyDescent="0.3">
      <c r="A36" s="231" t="s">
        <v>463</v>
      </c>
      <c r="B36" s="232" t="s">
        <v>464</v>
      </c>
      <c r="C36" s="253">
        <f>'RIA-GRA-n-m'!G12</f>
        <v>2.1470850000000001</v>
      </c>
      <c r="D36" s="254"/>
      <c r="E36" s="254"/>
    </row>
    <row r="37" spans="1:5" ht="20.25" thickTop="1" thickBot="1" x14ac:dyDescent="0.35">
      <c r="A37" s="255"/>
      <c r="B37" s="256" t="s">
        <v>465</v>
      </c>
      <c r="C37" s="257">
        <f>C14+C25+C30</f>
        <v>184.01641100000001</v>
      </c>
      <c r="D37" s="258">
        <v>30</v>
      </c>
      <c r="E37" s="258" t="s">
        <v>430</v>
      </c>
    </row>
    <row r="38" spans="1:5" ht="13.5" thickTop="1" x14ac:dyDescent="0.2"/>
    <row r="39" spans="1:5" ht="12.75" customHeight="1" x14ac:dyDescent="0.2">
      <c r="A39" s="386" t="s">
        <v>522</v>
      </c>
      <c r="B39" s="392" t="s">
        <v>523</v>
      </c>
      <c r="C39" s="386"/>
      <c r="D39" s="386"/>
      <c r="E39" s="386"/>
    </row>
  </sheetData>
  <pageMargins left="1" right="1" top="1" bottom="1" header="0.5" footer="0.5"/>
  <pageSetup scale="6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="60" zoomScaleNormal="100" workbookViewId="0">
      <selection activeCell="B14" sqref="B14"/>
    </sheetView>
  </sheetViews>
  <sheetFormatPr defaultRowHeight="12.75" x14ac:dyDescent="0.2"/>
  <cols>
    <col min="1" max="1" width="4.42578125" customWidth="1"/>
    <col min="2" max="2" width="52.7109375" customWidth="1"/>
    <col min="3" max="3" width="14" customWidth="1"/>
    <col min="5" max="5" width="15.7109375" customWidth="1"/>
    <col min="6" max="6" width="21.7109375" customWidth="1"/>
  </cols>
  <sheetData>
    <row r="1" spans="1:7" ht="13.5" thickBot="1" x14ac:dyDescent="0.25"/>
    <row r="2" spans="1:7" ht="26.25" thickBot="1" x14ac:dyDescent="0.25">
      <c r="B2" s="87" t="s">
        <v>39</v>
      </c>
    </row>
    <row r="4" spans="1:7" ht="30" customHeight="1" x14ac:dyDescent="0.2">
      <c r="A4" s="308" t="s">
        <v>20</v>
      </c>
      <c r="B4" s="308" t="s">
        <v>23</v>
      </c>
      <c r="C4" s="308" t="s">
        <v>24</v>
      </c>
      <c r="D4" s="310" t="s">
        <v>9</v>
      </c>
      <c r="E4" s="311" t="s">
        <v>43</v>
      </c>
      <c r="F4" s="311" t="s">
        <v>19</v>
      </c>
      <c r="G4" s="307" t="s">
        <v>3</v>
      </c>
    </row>
    <row r="5" spans="1:7" ht="12.75" customHeight="1" x14ac:dyDescent="0.2">
      <c r="A5" s="308"/>
      <c r="B5" s="308"/>
      <c r="C5" s="308"/>
      <c r="D5" s="310"/>
      <c r="E5" s="312"/>
      <c r="F5" s="312"/>
      <c r="G5" s="307"/>
    </row>
    <row r="6" spans="1:7" ht="15.75" x14ac:dyDescent="0.2">
      <c r="A6" s="40" t="s">
        <v>10</v>
      </c>
      <c r="B6" s="81"/>
      <c r="C6" s="82"/>
      <c r="D6" s="83"/>
      <c r="E6" s="86"/>
      <c r="F6" s="86"/>
      <c r="G6" s="60">
        <f>E6/2000</f>
        <v>0</v>
      </c>
    </row>
    <row r="7" spans="1:7" ht="15.75" x14ac:dyDescent="0.2">
      <c r="A7" s="40" t="s">
        <v>11</v>
      </c>
      <c r="B7" s="81"/>
      <c r="C7" s="82"/>
      <c r="D7" s="83"/>
      <c r="E7" s="86"/>
      <c r="F7" s="86"/>
      <c r="G7" s="60">
        <f>E7/2000</f>
        <v>0</v>
      </c>
    </row>
    <row r="8" spans="1:7" x14ac:dyDescent="0.2">
      <c r="A8" s="40" t="s">
        <v>12</v>
      </c>
      <c r="B8" s="58"/>
      <c r="C8" s="40"/>
      <c r="D8" s="41"/>
      <c r="E8" s="42"/>
      <c r="F8" s="59"/>
      <c r="G8" s="60">
        <f>E8/2000</f>
        <v>0</v>
      </c>
    </row>
    <row r="9" spans="1:7" x14ac:dyDescent="0.2">
      <c r="E9" s="309" t="s">
        <v>40</v>
      </c>
      <c r="F9" s="309"/>
      <c r="G9" s="61">
        <f>SUM(G6:G8)</f>
        <v>0</v>
      </c>
    </row>
    <row r="12" spans="1:7" x14ac:dyDescent="0.2">
      <c r="B12" s="386" t="s">
        <v>522</v>
      </c>
      <c r="C12" s="115"/>
      <c r="D12" s="385" t="s">
        <v>523</v>
      </c>
      <c r="E12" s="385"/>
      <c r="F12" s="385"/>
      <c r="G12" s="385"/>
    </row>
  </sheetData>
  <mergeCells count="9">
    <mergeCell ref="D12:G12"/>
    <mergeCell ref="G4:G5"/>
    <mergeCell ref="E9:F9"/>
    <mergeCell ref="A4:A5"/>
    <mergeCell ref="B4:B5"/>
    <mergeCell ref="C4:C5"/>
    <mergeCell ref="D4:D5"/>
    <mergeCell ref="E4:E5"/>
    <mergeCell ref="F4:F5"/>
  </mergeCells>
  <phoneticPr fontId="3" type="noConversion"/>
  <pageMargins left="0.75" right="0.75" top="1" bottom="1" header="0.5" footer="0.5"/>
  <pageSetup paperSize="9" orientation="landscape" horizontalDpi="4294967294" verticalDpi="0" r:id="rId1"/>
  <headerFooter alignWithMargins="0"/>
  <ignoredErrors>
    <ignoredError sqref="A6:A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BreakPreview" zoomScale="60" zoomScaleNormal="100" workbookViewId="0">
      <selection activeCell="B13" sqref="B13:G13"/>
    </sheetView>
  </sheetViews>
  <sheetFormatPr defaultRowHeight="12.75" x14ac:dyDescent="0.2"/>
  <cols>
    <col min="1" max="1" width="5.7109375" style="8" customWidth="1"/>
    <col min="2" max="2" width="50" style="8" customWidth="1"/>
    <col min="3" max="3" width="15.7109375" style="8" customWidth="1"/>
    <col min="4" max="4" width="9.140625" style="8"/>
    <col min="5" max="5" width="12.28515625" style="8" customWidth="1"/>
    <col min="6" max="6" width="19.7109375" style="8" customWidth="1"/>
    <col min="7" max="16384" width="9.140625" style="8"/>
  </cols>
  <sheetData>
    <row r="1" spans="1:9" ht="13.5" thickBot="1" x14ac:dyDescent="0.25"/>
    <row r="2" spans="1:9" ht="26.25" thickBot="1" x14ac:dyDescent="0.25">
      <c r="B2" s="87" t="s">
        <v>38</v>
      </c>
    </row>
    <row r="4" spans="1:9" ht="15" customHeight="1" x14ac:dyDescent="0.2">
      <c r="A4" s="308" t="s">
        <v>20</v>
      </c>
      <c r="B4" s="308" t="s">
        <v>23</v>
      </c>
      <c r="C4" s="308" t="s">
        <v>24</v>
      </c>
      <c r="D4" s="310" t="s">
        <v>9</v>
      </c>
      <c r="E4" s="311" t="s">
        <v>59</v>
      </c>
      <c r="F4" s="311" t="s">
        <v>19</v>
      </c>
      <c r="G4" s="307" t="s">
        <v>3</v>
      </c>
      <c r="H4" s="88"/>
      <c r="I4" s="88"/>
    </row>
    <row r="5" spans="1:9" ht="21.75" customHeight="1" x14ac:dyDescent="0.2">
      <c r="A5" s="308"/>
      <c r="B5" s="308"/>
      <c r="C5" s="308"/>
      <c r="D5" s="310"/>
      <c r="E5" s="312"/>
      <c r="F5" s="312"/>
      <c r="G5" s="307"/>
      <c r="H5" s="88"/>
      <c r="I5" s="88"/>
    </row>
    <row r="6" spans="1:9" ht="15.75" x14ac:dyDescent="0.2">
      <c r="A6" s="40" t="s">
        <v>10</v>
      </c>
      <c r="B6" s="81"/>
      <c r="C6" s="82"/>
      <c r="D6" s="83"/>
      <c r="E6" s="86"/>
      <c r="F6" s="86"/>
      <c r="G6" s="60">
        <f>E6/10000</f>
        <v>0</v>
      </c>
      <c r="H6" s="88"/>
      <c r="I6" s="88"/>
    </row>
    <row r="7" spans="1:9" ht="15.75" x14ac:dyDescent="0.2">
      <c r="A7" s="40" t="s">
        <v>11</v>
      </c>
      <c r="B7" s="81"/>
      <c r="C7" s="82"/>
      <c r="D7" s="83"/>
      <c r="E7" s="86"/>
      <c r="F7" s="86"/>
      <c r="G7" s="60">
        <f>E7/10000</f>
        <v>0</v>
      </c>
      <c r="H7" s="88"/>
      <c r="I7" s="88"/>
    </row>
    <row r="8" spans="1:9" x14ac:dyDescent="0.2">
      <c r="A8" s="40" t="s">
        <v>12</v>
      </c>
      <c r="B8" s="58"/>
      <c r="C8" s="40"/>
      <c r="D8" s="41"/>
      <c r="E8" s="42"/>
      <c r="F8" s="59"/>
      <c r="G8" s="60">
        <f>E8/10000</f>
        <v>0</v>
      </c>
      <c r="H8" s="88"/>
      <c r="I8" s="88"/>
    </row>
    <row r="9" spans="1:9" x14ac:dyDescent="0.2">
      <c r="A9"/>
      <c r="B9"/>
      <c r="C9"/>
      <c r="D9"/>
      <c r="E9" s="309" t="s">
        <v>41</v>
      </c>
      <c r="F9" s="309"/>
      <c r="G9" s="61">
        <f>SUM(G6:G8)</f>
        <v>0</v>
      </c>
      <c r="H9" s="88"/>
      <c r="I9" s="88"/>
    </row>
    <row r="10" spans="1:9" x14ac:dyDescent="0.2">
      <c r="A10" s="43"/>
      <c r="B10" s="91"/>
      <c r="C10" s="43"/>
      <c r="D10" s="46"/>
      <c r="E10" s="89"/>
      <c r="F10" s="89"/>
      <c r="G10" s="90"/>
      <c r="H10" s="88"/>
      <c r="I10" s="88"/>
    </row>
    <row r="11" spans="1:9" x14ac:dyDescent="0.2">
      <c r="A11" s="43"/>
      <c r="B11" s="91"/>
      <c r="C11" s="43"/>
      <c r="D11" s="46"/>
      <c r="E11" s="89"/>
      <c r="F11" s="89"/>
      <c r="G11" s="90"/>
      <c r="H11" s="88"/>
      <c r="I11" s="88"/>
    </row>
    <row r="12" spans="1:9" x14ac:dyDescent="0.2">
      <c r="A12" s="43"/>
      <c r="B12" s="91"/>
      <c r="C12" s="43"/>
      <c r="D12" s="46"/>
      <c r="E12" s="89"/>
      <c r="F12" s="89"/>
      <c r="G12" s="90"/>
      <c r="H12" s="88"/>
      <c r="I12" s="88"/>
    </row>
    <row r="13" spans="1:9" x14ac:dyDescent="0.2">
      <c r="A13" s="43"/>
      <c r="B13" s="386" t="s">
        <v>522</v>
      </c>
      <c r="C13" s="115"/>
      <c r="D13" s="385" t="s">
        <v>523</v>
      </c>
      <c r="E13" s="385"/>
      <c r="F13" s="385"/>
      <c r="G13" s="385"/>
      <c r="H13" s="88"/>
      <c r="I13" s="88"/>
    </row>
    <row r="14" spans="1:9" x14ac:dyDescent="0.2">
      <c r="A14" s="43"/>
      <c r="B14" s="91"/>
      <c r="C14" s="43"/>
      <c r="D14" s="46"/>
      <c r="E14" s="89"/>
      <c r="F14" s="89"/>
      <c r="G14" s="90"/>
      <c r="H14" s="88"/>
      <c r="I14" s="88"/>
    </row>
    <row r="15" spans="1:9" x14ac:dyDescent="0.2">
      <c r="A15" s="43"/>
      <c r="B15" s="91"/>
      <c r="C15" s="43"/>
      <c r="D15" s="46"/>
      <c r="E15" s="89"/>
      <c r="F15" s="89"/>
      <c r="G15" s="90"/>
      <c r="H15" s="88"/>
      <c r="I15" s="88"/>
    </row>
    <row r="16" spans="1:9" x14ac:dyDescent="0.2">
      <c r="A16" s="43"/>
      <c r="B16" s="91"/>
      <c r="C16" s="43"/>
      <c r="D16" s="46"/>
      <c r="E16" s="89"/>
      <c r="F16" s="89"/>
      <c r="G16" s="90"/>
      <c r="H16" s="88"/>
      <c r="I16" s="88"/>
    </row>
    <row r="17" spans="1:9" x14ac:dyDescent="0.2">
      <c r="A17" s="43"/>
      <c r="B17" s="91"/>
      <c r="C17" s="43"/>
      <c r="D17" s="46"/>
      <c r="E17" s="89"/>
      <c r="F17" s="89"/>
      <c r="G17" s="90"/>
      <c r="H17" s="88"/>
      <c r="I17" s="88"/>
    </row>
    <row r="18" spans="1:9" x14ac:dyDescent="0.2">
      <c r="A18" s="43"/>
      <c r="B18" s="91"/>
      <c r="C18" s="43"/>
      <c r="D18" s="46"/>
      <c r="E18" s="89"/>
      <c r="F18" s="89"/>
      <c r="G18" s="90"/>
      <c r="H18" s="88"/>
      <c r="I18" s="88"/>
    </row>
    <row r="19" spans="1:9" x14ac:dyDescent="0.2">
      <c r="A19" s="43"/>
      <c r="B19" s="91"/>
      <c r="C19" s="43"/>
      <c r="D19" s="46"/>
      <c r="E19" s="89"/>
      <c r="F19" s="89"/>
      <c r="G19" s="90"/>
      <c r="H19" s="88"/>
      <c r="I19" s="88"/>
    </row>
    <row r="20" spans="1:9" x14ac:dyDescent="0.2">
      <c r="A20" s="43"/>
      <c r="B20" s="91"/>
      <c r="C20" s="43"/>
      <c r="D20" s="46"/>
      <c r="E20" s="89"/>
      <c r="F20" s="89"/>
      <c r="G20" s="90"/>
      <c r="H20" s="88"/>
      <c r="I20" s="88"/>
    </row>
    <row r="21" spans="1:9" x14ac:dyDescent="0.2">
      <c r="A21" s="43"/>
      <c r="B21" s="91"/>
      <c r="C21" s="43"/>
      <c r="D21" s="46"/>
      <c r="E21" s="89"/>
      <c r="F21" s="89"/>
      <c r="G21" s="90"/>
      <c r="H21" s="88"/>
      <c r="I21" s="88"/>
    </row>
    <row r="22" spans="1:9" x14ac:dyDescent="0.2">
      <c r="A22" s="43"/>
      <c r="B22" s="91"/>
      <c r="C22" s="43"/>
      <c r="D22" s="46"/>
      <c r="E22" s="89"/>
      <c r="F22" s="89"/>
      <c r="G22" s="90"/>
      <c r="H22" s="88"/>
      <c r="I22" s="88"/>
    </row>
    <row r="23" spans="1:9" x14ac:dyDescent="0.2">
      <c r="A23" s="43"/>
      <c r="B23" s="91"/>
      <c r="C23" s="45"/>
      <c r="D23" s="46"/>
      <c r="E23" s="89"/>
      <c r="F23" s="89"/>
      <c r="G23" s="313"/>
      <c r="H23" s="88"/>
      <c r="I23" s="88"/>
    </row>
    <row r="24" spans="1:9" x14ac:dyDescent="0.2">
      <c r="A24" s="88"/>
      <c r="B24" s="88"/>
      <c r="C24" s="88"/>
      <c r="D24" s="88"/>
      <c r="E24" s="314"/>
      <c r="F24" s="314"/>
      <c r="G24" s="313"/>
      <c r="H24" s="88"/>
      <c r="I24" s="88"/>
    </row>
    <row r="25" spans="1:9" x14ac:dyDescent="0.2">
      <c r="A25" s="88"/>
      <c r="B25" s="88"/>
      <c r="C25" s="88"/>
      <c r="D25" s="88"/>
      <c r="E25" s="88"/>
      <c r="F25" s="88"/>
      <c r="G25" s="88"/>
      <c r="H25" s="88"/>
      <c r="I25" s="88"/>
    </row>
    <row r="26" spans="1:9" x14ac:dyDescent="0.2">
      <c r="A26" s="88"/>
      <c r="B26" s="88"/>
      <c r="C26" s="88"/>
      <c r="D26" s="88"/>
      <c r="E26" s="88"/>
      <c r="F26" s="88"/>
      <c r="G26" s="88"/>
      <c r="H26" s="88"/>
      <c r="I26" s="88"/>
    </row>
    <row r="27" spans="1:9" x14ac:dyDescent="0.2">
      <c r="A27" s="88"/>
      <c r="B27" s="88"/>
      <c r="C27" s="88"/>
      <c r="D27" s="92"/>
      <c r="E27" s="88"/>
      <c r="F27" s="88"/>
      <c r="G27" s="88"/>
      <c r="H27" s="88"/>
      <c r="I27" s="88"/>
    </row>
  </sheetData>
  <mergeCells count="11">
    <mergeCell ref="G4:G5"/>
    <mergeCell ref="A4:A5"/>
    <mergeCell ref="G23:G24"/>
    <mergeCell ref="C4:C5"/>
    <mergeCell ref="D4:D5"/>
    <mergeCell ref="E24:F24"/>
    <mergeCell ref="E4:E5"/>
    <mergeCell ref="F4:F5"/>
    <mergeCell ref="B4:B5"/>
    <mergeCell ref="E9:F9"/>
    <mergeCell ref="D13:G13"/>
  </mergeCells>
  <phoneticPr fontId="0" type="noConversion"/>
  <pageMargins left="0.75" right="0.75" top="1" bottom="1" header="0.5" footer="0.5"/>
  <pageSetup paperSize="9" orientation="landscape" horizontalDpi="4294967294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view="pageBreakPreview" zoomScale="60" zoomScaleNormal="100" workbookViewId="0">
      <selection activeCell="I20" sqref="I20"/>
    </sheetView>
  </sheetViews>
  <sheetFormatPr defaultRowHeight="12.75" x14ac:dyDescent="0.2"/>
  <cols>
    <col min="1" max="1" width="6.140625" customWidth="1"/>
    <col min="2" max="2" width="42.42578125" customWidth="1"/>
    <col min="5" max="5" width="11.140625" customWidth="1"/>
    <col min="6" max="6" width="20.5703125" customWidth="1"/>
  </cols>
  <sheetData>
    <row r="2" spans="1:7" ht="43.5" customHeight="1" x14ac:dyDescent="0.2">
      <c r="B2" s="294" t="s">
        <v>527</v>
      </c>
      <c r="C2" s="295"/>
      <c r="D2" s="295"/>
    </row>
    <row r="4" spans="1:7" x14ac:dyDescent="0.2">
      <c r="A4" s="308" t="s">
        <v>20</v>
      </c>
      <c r="B4" s="308" t="s">
        <v>17</v>
      </c>
      <c r="C4" s="308" t="s">
        <v>18</v>
      </c>
      <c r="D4" s="310" t="s">
        <v>9</v>
      </c>
      <c r="E4" s="311" t="s">
        <v>21</v>
      </c>
      <c r="F4" s="311" t="s">
        <v>22</v>
      </c>
      <c r="G4" s="307" t="s">
        <v>3</v>
      </c>
    </row>
    <row r="5" spans="1:7" ht="27" customHeight="1" x14ac:dyDescent="0.2">
      <c r="A5" s="308"/>
      <c r="B5" s="308"/>
      <c r="C5" s="308"/>
      <c r="D5" s="310"/>
      <c r="E5" s="312"/>
      <c r="F5" s="312"/>
      <c r="G5" s="307"/>
    </row>
    <row r="6" spans="1:7" ht="27" customHeight="1" x14ac:dyDescent="0.2">
      <c r="A6" s="93">
        <v>1</v>
      </c>
      <c r="B6" s="74"/>
      <c r="C6" s="93"/>
      <c r="D6" s="75"/>
      <c r="E6" s="76"/>
      <c r="F6" s="76"/>
      <c r="G6" s="54">
        <f>0.25*E6/10000</f>
        <v>0</v>
      </c>
    </row>
    <row r="7" spans="1:7" ht="27" customHeight="1" x14ac:dyDescent="0.2">
      <c r="A7" s="93">
        <v>2</v>
      </c>
      <c r="B7" s="74"/>
      <c r="C7" s="93"/>
      <c r="D7" s="75"/>
      <c r="E7" s="76"/>
      <c r="F7" s="76"/>
      <c r="G7" s="54">
        <f>0.25*E7/10000</f>
        <v>0</v>
      </c>
    </row>
    <row r="8" spans="1:7" ht="27" customHeight="1" x14ac:dyDescent="0.2">
      <c r="A8" s="93">
        <v>3</v>
      </c>
      <c r="B8" s="74"/>
      <c r="C8" s="93"/>
      <c r="D8" s="75"/>
      <c r="E8" s="76"/>
      <c r="F8" s="76"/>
      <c r="G8" s="54">
        <f>0.25*E8/10000</f>
        <v>0</v>
      </c>
    </row>
    <row r="9" spans="1:7" ht="27" customHeight="1" x14ac:dyDescent="0.2">
      <c r="A9" s="93">
        <v>4</v>
      </c>
      <c r="B9" s="74"/>
      <c r="C9" s="93"/>
      <c r="D9" s="75"/>
      <c r="E9" s="76"/>
      <c r="F9" s="76"/>
      <c r="G9" s="54">
        <f>0.25*E9/10000</f>
        <v>0</v>
      </c>
    </row>
    <row r="10" spans="1:7" x14ac:dyDescent="0.2">
      <c r="A10" s="38" t="s">
        <v>33</v>
      </c>
      <c r="B10" s="55"/>
      <c r="C10" s="38"/>
      <c r="D10" s="41"/>
      <c r="E10" s="56"/>
      <c r="F10" s="56"/>
      <c r="G10" s="54">
        <f>0.25*E10/10000</f>
        <v>0</v>
      </c>
    </row>
    <row r="11" spans="1:7" x14ac:dyDescent="0.2">
      <c r="A11" s="8"/>
      <c r="B11" s="8"/>
      <c r="C11" s="8"/>
      <c r="D11" s="8"/>
      <c r="E11" s="309" t="s">
        <v>44</v>
      </c>
      <c r="F11" s="309"/>
      <c r="G11" s="57">
        <f>SUM(G6:G10)</f>
        <v>0</v>
      </c>
    </row>
    <row r="14" spans="1:7" x14ac:dyDescent="0.2">
      <c r="B14" s="386" t="s">
        <v>522</v>
      </c>
      <c r="C14" s="115"/>
      <c r="D14" s="385" t="s">
        <v>523</v>
      </c>
      <c r="E14" s="385"/>
      <c r="F14" s="385"/>
      <c r="G14" s="385"/>
    </row>
  </sheetData>
  <mergeCells count="10">
    <mergeCell ref="D14:G14"/>
    <mergeCell ref="B2:D2"/>
    <mergeCell ref="G4:G5"/>
    <mergeCell ref="E11:F11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scale="8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view="pageBreakPreview" zoomScale="95" zoomScaleNormal="100" zoomScaleSheetLayoutView="95" workbookViewId="0">
      <selection activeCell="B14" sqref="B14:G14"/>
    </sheetView>
  </sheetViews>
  <sheetFormatPr defaultRowHeight="12.75" x14ac:dyDescent="0.2"/>
  <cols>
    <col min="2" max="2" width="39.5703125" customWidth="1"/>
    <col min="3" max="3" width="13.5703125" customWidth="1"/>
    <col min="5" max="5" width="13.140625" customWidth="1"/>
    <col min="6" max="6" width="13.5703125" customWidth="1"/>
  </cols>
  <sheetData>
    <row r="1" spans="1:7" ht="13.5" thickBot="1" x14ac:dyDescent="0.25"/>
    <row r="2" spans="1:7" ht="54.75" customHeight="1" thickBot="1" x14ac:dyDescent="0.25">
      <c r="B2" s="87" t="s">
        <v>47</v>
      </c>
    </row>
    <row r="4" spans="1:7" x14ac:dyDescent="0.2">
      <c r="A4" s="308" t="s">
        <v>20</v>
      </c>
      <c r="B4" s="308" t="s">
        <v>17</v>
      </c>
      <c r="C4" s="308" t="s">
        <v>18</v>
      </c>
      <c r="D4" s="310" t="s">
        <v>9</v>
      </c>
      <c r="E4" s="311" t="s">
        <v>58</v>
      </c>
      <c r="F4" s="311" t="s">
        <v>22</v>
      </c>
      <c r="G4" s="307" t="s">
        <v>3</v>
      </c>
    </row>
    <row r="5" spans="1:7" ht="26.25" customHeight="1" x14ac:dyDescent="0.2">
      <c r="A5" s="308"/>
      <c r="B5" s="308"/>
      <c r="C5" s="308"/>
      <c r="D5" s="310"/>
      <c r="E5" s="312"/>
      <c r="F5" s="312"/>
      <c r="G5" s="307"/>
    </row>
    <row r="6" spans="1:7" ht="51" x14ac:dyDescent="0.2">
      <c r="A6" s="40" t="s">
        <v>10</v>
      </c>
      <c r="B6" s="58" t="s">
        <v>304</v>
      </c>
      <c r="C6" s="151" t="s">
        <v>305</v>
      </c>
      <c r="D6" s="41">
        <v>2009</v>
      </c>
      <c r="E6" s="59">
        <v>135086</v>
      </c>
      <c r="F6" s="59" t="s">
        <v>306</v>
      </c>
      <c r="G6" s="54">
        <f t="shared" ref="G6:G11" si="0">0.25*E6/50000</f>
        <v>0.67542999999999997</v>
      </c>
    </row>
    <row r="7" spans="1:7" ht="51" x14ac:dyDescent="0.2">
      <c r="A7" s="40" t="s">
        <v>11</v>
      </c>
      <c r="B7" s="58" t="s">
        <v>304</v>
      </c>
      <c r="C7" s="151" t="s">
        <v>305</v>
      </c>
      <c r="D7" s="41">
        <v>2008</v>
      </c>
      <c r="E7" s="59">
        <v>210092</v>
      </c>
      <c r="F7" s="59" t="s">
        <v>306</v>
      </c>
      <c r="G7" s="54">
        <f t="shared" si="0"/>
        <v>1.0504599999999999</v>
      </c>
    </row>
    <row r="8" spans="1:7" ht="51" x14ac:dyDescent="0.2">
      <c r="A8" s="40" t="s">
        <v>12</v>
      </c>
      <c r="B8" s="58" t="s">
        <v>304</v>
      </c>
      <c r="C8" s="151" t="s">
        <v>305</v>
      </c>
      <c r="D8" s="41">
        <v>2007</v>
      </c>
      <c r="E8" s="59">
        <v>32239</v>
      </c>
      <c r="F8" s="59" t="s">
        <v>306</v>
      </c>
      <c r="G8" s="54">
        <f t="shared" si="0"/>
        <v>0.161195</v>
      </c>
    </row>
    <row r="9" spans="1:7" ht="25.5" x14ac:dyDescent="0.2">
      <c r="A9" s="40" t="s">
        <v>32</v>
      </c>
      <c r="B9" s="58" t="s">
        <v>330</v>
      </c>
      <c r="C9" s="151" t="s">
        <v>331</v>
      </c>
      <c r="D9" s="41">
        <v>2005</v>
      </c>
      <c r="E9" s="59">
        <v>8000</v>
      </c>
      <c r="F9" s="59" t="s">
        <v>328</v>
      </c>
      <c r="G9" s="54">
        <f t="shared" si="0"/>
        <v>0.04</v>
      </c>
    </row>
    <row r="10" spans="1:7" ht="25.5" x14ac:dyDescent="0.2">
      <c r="A10" s="40" t="s">
        <v>33</v>
      </c>
      <c r="B10" s="58" t="s">
        <v>330</v>
      </c>
      <c r="C10" s="151" t="s">
        <v>331</v>
      </c>
      <c r="D10" s="41">
        <v>2006</v>
      </c>
      <c r="E10" s="59">
        <v>10000</v>
      </c>
      <c r="F10" s="59" t="s">
        <v>328</v>
      </c>
      <c r="G10" s="54">
        <f t="shared" si="0"/>
        <v>0.05</v>
      </c>
    </row>
    <row r="11" spans="1:7" ht="38.25" x14ac:dyDescent="0.2">
      <c r="A11" s="40" t="s">
        <v>34</v>
      </c>
      <c r="B11" s="58" t="s">
        <v>332</v>
      </c>
      <c r="C11" s="152">
        <v>11711</v>
      </c>
      <c r="D11" s="41">
        <v>2006</v>
      </c>
      <c r="E11" s="59">
        <v>34000</v>
      </c>
      <c r="F11" s="59" t="s">
        <v>328</v>
      </c>
      <c r="G11" s="54">
        <f t="shared" si="0"/>
        <v>0.17</v>
      </c>
    </row>
    <row r="12" spans="1:7" x14ac:dyDescent="0.2">
      <c r="A12" s="8"/>
      <c r="B12" s="8"/>
      <c r="C12" s="8"/>
      <c r="D12" s="8"/>
      <c r="E12" s="6" t="s">
        <v>45</v>
      </c>
      <c r="F12" s="6"/>
      <c r="G12" s="6">
        <f>SUM(G6:G11)</f>
        <v>2.1470850000000001</v>
      </c>
    </row>
    <row r="14" spans="1:7" x14ac:dyDescent="0.2">
      <c r="B14" s="386" t="s">
        <v>522</v>
      </c>
      <c r="C14" s="115"/>
      <c r="D14" s="385" t="s">
        <v>523</v>
      </c>
      <c r="E14" s="385"/>
      <c r="F14" s="385"/>
      <c r="G14" s="385"/>
    </row>
    <row r="15" spans="1:7" x14ac:dyDescent="0.2">
      <c r="B15" s="136"/>
      <c r="C15" s="115"/>
      <c r="D15" s="115"/>
      <c r="E15" s="115"/>
      <c r="F15" s="8"/>
    </row>
    <row r="16" spans="1:7" x14ac:dyDescent="0.2">
      <c r="B16" s="115"/>
      <c r="C16" s="115"/>
      <c r="D16" s="187"/>
      <c r="E16" s="187"/>
      <c r="F16" s="8"/>
    </row>
  </sheetData>
  <mergeCells count="8">
    <mergeCell ref="D14:G14"/>
    <mergeCell ref="G4:G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view="pageBreakPreview" zoomScale="60" zoomScaleNormal="100" workbookViewId="0">
      <selection activeCell="B2" sqref="B2:C2"/>
    </sheetView>
  </sheetViews>
  <sheetFormatPr defaultRowHeight="12.75" x14ac:dyDescent="0.2"/>
  <cols>
    <col min="2" max="2" width="39.42578125" customWidth="1"/>
    <col min="3" max="3" width="18" customWidth="1"/>
    <col min="5" max="5" width="17.42578125" customWidth="1"/>
    <col min="6" max="6" width="24.5703125" customWidth="1"/>
  </cols>
  <sheetData>
    <row r="2" spans="1:7" ht="57.75" customHeight="1" x14ac:dyDescent="0.2">
      <c r="B2" s="294" t="s">
        <v>526</v>
      </c>
      <c r="C2" s="295"/>
    </row>
    <row r="4" spans="1:7" x14ac:dyDescent="0.2">
      <c r="A4" s="308" t="s">
        <v>20</v>
      </c>
      <c r="B4" s="308" t="s">
        <v>23</v>
      </c>
      <c r="C4" s="308" t="s">
        <v>24</v>
      </c>
      <c r="D4" s="310" t="s">
        <v>9</v>
      </c>
      <c r="E4" s="311" t="s">
        <v>43</v>
      </c>
      <c r="F4" s="311" t="s">
        <v>19</v>
      </c>
      <c r="G4" s="307" t="s">
        <v>3</v>
      </c>
    </row>
    <row r="5" spans="1:7" ht="30" customHeight="1" x14ac:dyDescent="0.2">
      <c r="A5" s="308"/>
      <c r="B5" s="308"/>
      <c r="C5" s="308"/>
      <c r="D5" s="310"/>
      <c r="E5" s="312"/>
      <c r="F5" s="312"/>
      <c r="G5" s="307"/>
    </row>
    <row r="6" spans="1:7" ht="15.75" x14ac:dyDescent="0.2">
      <c r="A6" s="40" t="s">
        <v>10</v>
      </c>
      <c r="B6" s="81"/>
      <c r="C6" s="82"/>
      <c r="D6" s="83"/>
      <c r="E6" s="86"/>
      <c r="F6" s="86"/>
      <c r="G6" s="60">
        <f>0.25*E6/2000</f>
        <v>0</v>
      </c>
    </row>
    <row r="7" spans="1:7" ht="15.75" x14ac:dyDescent="0.2">
      <c r="A7" s="40" t="s">
        <v>11</v>
      </c>
      <c r="B7" s="81"/>
      <c r="C7" s="82"/>
      <c r="D7" s="83"/>
      <c r="E7" s="86"/>
      <c r="F7" s="86"/>
      <c r="G7" s="60">
        <f>0.25*E7/2000</f>
        <v>0</v>
      </c>
    </row>
    <row r="8" spans="1:7" x14ac:dyDescent="0.2">
      <c r="A8" s="40" t="s">
        <v>12</v>
      </c>
      <c r="B8" s="58"/>
      <c r="C8" s="40"/>
      <c r="D8" s="41"/>
      <c r="E8" s="42"/>
      <c r="F8" s="59"/>
      <c r="G8" s="60">
        <f>0.25*E8/2000</f>
        <v>0</v>
      </c>
    </row>
    <row r="9" spans="1:7" x14ac:dyDescent="0.2">
      <c r="E9" s="309" t="s">
        <v>46</v>
      </c>
      <c r="F9" s="309"/>
      <c r="G9" s="61">
        <f>SUM(G6:G8)</f>
        <v>0</v>
      </c>
    </row>
    <row r="12" spans="1:7" x14ac:dyDescent="0.2">
      <c r="B12" s="386" t="s">
        <v>522</v>
      </c>
      <c r="C12" s="115"/>
      <c r="D12" s="385" t="s">
        <v>523</v>
      </c>
      <c r="E12" s="385"/>
      <c r="F12" s="385"/>
      <c r="G12" s="385"/>
    </row>
  </sheetData>
  <mergeCells count="10">
    <mergeCell ref="D12:G12"/>
    <mergeCell ref="B2:C2"/>
    <mergeCell ref="G4:G5"/>
    <mergeCell ref="E9:F9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scale="72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view="pageBreakPreview" zoomScale="60" zoomScaleNormal="100" workbookViewId="0">
      <selection activeCell="B2" sqref="B2"/>
    </sheetView>
  </sheetViews>
  <sheetFormatPr defaultRowHeight="12.75" x14ac:dyDescent="0.2"/>
  <cols>
    <col min="2" max="2" width="51" customWidth="1"/>
    <col min="5" max="5" width="12.28515625" customWidth="1"/>
    <col min="6" max="6" width="25.5703125" customWidth="1"/>
  </cols>
  <sheetData>
    <row r="1" spans="1:7" ht="13.5" thickBot="1" x14ac:dyDescent="0.25"/>
    <row r="2" spans="1:7" ht="57" customHeight="1" thickBot="1" x14ac:dyDescent="0.25">
      <c r="B2" s="87" t="s">
        <v>525</v>
      </c>
    </row>
    <row r="4" spans="1:7" x14ac:dyDescent="0.2">
      <c r="A4" s="308" t="s">
        <v>20</v>
      </c>
      <c r="B4" s="308" t="s">
        <v>23</v>
      </c>
      <c r="C4" s="308" t="s">
        <v>24</v>
      </c>
      <c r="D4" s="310" t="s">
        <v>9</v>
      </c>
      <c r="E4" s="311" t="s">
        <v>59</v>
      </c>
      <c r="F4" s="311" t="s">
        <v>19</v>
      </c>
      <c r="G4" s="307" t="s">
        <v>3</v>
      </c>
    </row>
    <row r="5" spans="1:7" ht="30" customHeight="1" x14ac:dyDescent="0.2">
      <c r="A5" s="308"/>
      <c r="B5" s="308"/>
      <c r="C5" s="308"/>
      <c r="D5" s="310"/>
      <c r="E5" s="312"/>
      <c r="F5" s="312"/>
      <c r="G5" s="307"/>
    </row>
    <row r="6" spans="1:7" ht="15.75" x14ac:dyDescent="0.2">
      <c r="A6" s="40" t="s">
        <v>10</v>
      </c>
      <c r="B6" s="81"/>
      <c r="C6" s="82"/>
      <c r="D6" s="83"/>
      <c r="E6" s="86"/>
      <c r="F6" s="86"/>
      <c r="G6" s="60">
        <f>0.25*E6/10000</f>
        <v>0</v>
      </c>
    </row>
    <row r="7" spans="1:7" ht="15.75" x14ac:dyDescent="0.2">
      <c r="A7" s="40" t="s">
        <v>11</v>
      </c>
      <c r="B7" s="81"/>
      <c r="C7" s="82"/>
      <c r="D7" s="83"/>
      <c r="E7" s="86"/>
      <c r="F7" s="86"/>
      <c r="G7" s="60">
        <f>0.25*E7/10000</f>
        <v>0</v>
      </c>
    </row>
    <row r="8" spans="1:7" x14ac:dyDescent="0.2">
      <c r="A8" s="40" t="s">
        <v>12</v>
      </c>
      <c r="B8" s="58"/>
      <c r="C8" s="40"/>
      <c r="D8" s="41"/>
      <c r="E8" s="42"/>
      <c r="F8" s="59"/>
      <c r="G8" s="60">
        <f>0.25*E8/10000</f>
        <v>0</v>
      </c>
    </row>
    <row r="9" spans="1:7" x14ac:dyDescent="0.2">
      <c r="E9" s="309" t="s">
        <v>51</v>
      </c>
      <c r="F9" s="309"/>
      <c r="G9" s="61">
        <f>SUM(G6:G8)</f>
        <v>0</v>
      </c>
    </row>
    <row r="13" spans="1:7" x14ac:dyDescent="0.2">
      <c r="B13" s="386" t="s">
        <v>522</v>
      </c>
      <c r="C13" s="115"/>
      <c r="D13" s="385" t="s">
        <v>523</v>
      </c>
      <c r="E13" s="385"/>
      <c r="F13" s="385"/>
      <c r="G13" s="385"/>
    </row>
  </sheetData>
  <mergeCells count="9">
    <mergeCell ref="D13:G13"/>
    <mergeCell ref="G4:G5"/>
    <mergeCell ref="E9:F9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6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26"/>
  <sheetViews>
    <sheetView view="pageBreakPreview" topLeftCell="A61" zoomScale="60" zoomScaleNormal="90" workbookViewId="0">
      <selection activeCell="C67" sqref="C67"/>
    </sheetView>
  </sheetViews>
  <sheetFormatPr defaultRowHeight="12.75" x14ac:dyDescent="0.2"/>
  <cols>
    <col min="1" max="1" width="6.85546875" style="2" customWidth="1"/>
    <col min="2" max="2" width="44.7109375" style="4" customWidth="1"/>
    <col min="3" max="3" width="41.5703125" style="4" customWidth="1"/>
    <col min="4" max="4" width="27.5703125" style="4" customWidth="1"/>
    <col min="5" max="5" width="11.7109375" style="4" customWidth="1"/>
    <col min="6" max="6" width="7.85546875" style="2" customWidth="1"/>
    <col min="7" max="7" width="9.7109375" style="2" customWidth="1"/>
    <col min="8" max="10" width="9.140625" style="2"/>
  </cols>
  <sheetData>
    <row r="1" spans="1:12" s="69" customFormat="1" ht="55.5" customHeight="1" x14ac:dyDescent="0.2">
      <c r="A1" s="66"/>
      <c r="B1" s="293" t="s">
        <v>36</v>
      </c>
      <c r="C1" s="293"/>
      <c r="D1" s="67"/>
      <c r="E1" s="67"/>
      <c r="F1" s="68"/>
      <c r="G1" s="68"/>
      <c r="H1" s="68"/>
      <c r="I1" s="68"/>
      <c r="J1" s="68"/>
    </row>
    <row r="2" spans="1:12" s="69" customFormat="1" ht="45" customHeight="1" x14ac:dyDescent="0.2">
      <c r="A2" s="381" t="s">
        <v>495</v>
      </c>
      <c r="B2" s="293" t="s">
        <v>468</v>
      </c>
      <c r="C2" s="293"/>
      <c r="D2" s="293"/>
      <c r="E2" s="67"/>
      <c r="F2" s="68"/>
      <c r="G2" s="68"/>
      <c r="H2" s="68"/>
      <c r="I2" s="68"/>
      <c r="J2" s="68"/>
    </row>
    <row r="3" spans="1:12" s="69" customFormat="1" ht="26.25" customHeight="1" x14ac:dyDescent="0.2">
      <c r="A3" s="66"/>
      <c r="B3" s="260"/>
      <c r="C3" s="260"/>
      <c r="D3" s="67"/>
      <c r="E3" s="67"/>
      <c r="F3" s="68"/>
      <c r="G3" s="68"/>
      <c r="H3" s="68"/>
      <c r="I3" s="68"/>
      <c r="J3" s="68"/>
    </row>
    <row r="4" spans="1:12" s="69" customFormat="1" ht="19.5" customHeight="1" x14ac:dyDescent="0.2">
      <c r="A4" s="68"/>
      <c r="B4" s="259"/>
      <c r="C4" s="67"/>
      <c r="D4" s="67"/>
      <c r="E4" s="67"/>
      <c r="F4" s="68"/>
      <c r="G4" s="68"/>
      <c r="H4" s="68"/>
      <c r="I4" s="68"/>
      <c r="J4" s="68"/>
    </row>
    <row r="5" spans="1:12" s="70" customFormat="1" ht="50.1" customHeight="1" x14ac:dyDescent="0.25">
      <c r="A5" s="63" t="s">
        <v>4</v>
      </c>
      <c r="B5" s="64" t="s">
        <v>0</v>
      </c>
      <c r="C5" s="64" t="s">
        <v>1</v>
      </c>
      <c r="D5" s="64" t="s">
        <v>2</v>
      </c>
      <c r="E5" s="64" t="s">
        <v>31</v>
      </c>
      <c r="F5" s="64" t="s">
        <v>28</v>
      </c>
      <c r="G5" s="64" t="s">
        <v>29</v>
      </c>
      <c r="H5" s="64" t="s">
        <v>30</v>
      </c>
      <c r="I5" s="63" t="s">
        <v>405</v>
      </c>
      <c r="J5" s="64" t="s">
        <v>3</v>
      </c>
    </row>
    <row r="6" spans="1:12" s="19" customFormat="1" ht="63.75" x14ac:dyDescent="0.2">
      <c r="A6" s="261">
        <v>1</v>
      </c>
      <c r="B6" s="262" t="s">
        <v>60</v>
      </c>
      <c r="C6" s="262" t="s">
        <v>61</v>
      </c>
      <c r="D6" s="262" t="s">
        <v>413</v>
      </c>
      <c r="E6" s="263" t="s">
        <v>412</v>
      </c>
      <c r="F6" s="264">
        <v>2002</v>
      </c>
      <c r="G6" s="264" t="s">
        <v>62</v>
      </c>
      <c r="H6" s="264" t="s">
        <v>63</v>
      </c>
      <c r="I6" s="265">
        <v>2.39</v>
      </c>
      <c r="J6" s="266">
        <f t="shared" ref="J6:J73" si="0">0.1+I6</f>
        <v>2.4900000000000002</v>
      </c>
    </row>
    <row r="7" spans="1:12" s="8" customFormat="1" ht="25.5" x14ac:dyDescent="0.2">
      <c r="A7" s="267" t="s">
        <v>11</v>
      </c>
      <c r="B7" s="268" t="s">
        <v>64</v>
      </c>
      <c r="C7" s="269" t="s">
        <v>65</v>
      </c>
      <c r="D7" s="262" t="s">
        <v>66</v>
      </c>
      <c r="E7" s="270" t="s">
        <v>67</v>
      </c>
      <c r="F7" s="271">
        <v>2004</v>
      </c>
      <c r="G7" s="271">
        <v>289</v>
      </c>
      <c r="H7" s="264" t="s">
        <v>68</v>
      </c>
      <c r="I7" s="265">
        <v>2.3570000000000002</v>
      </c>
      <c r="J7" s="266">
        <f t="shared" si="0"/>
        <v>2.4570000000000003</v>
      </c>
    </row>
    <row r="8" spans="1:12" s="8" customFormat="1" ht="25.5" x14ac:dyDescent="0.2">
      <c r="A8" s="72" t="s">
        <v>69</v>
      </c>
      <c r="B8" s="157" t="s">
        <v>340</v>
      </c>
      <c r="C8" s="156" t="s">
        <v>339</v>
      </c>
      <c r="D8" s="158" t="s">
        <v>341</v>
      </c>
      <c r="E8" s="159" t="s">
        <v>342</v>
      </c>
      <c r="F8" s="160">
        <v>2015</v>
      </c>
      <c r="G8" s="161" t="s">
        <v>343</v>
      </c>
      <c r="H8" s="162">
        <v>127001</v>
      </c>
      <c r="I8" s="163">
        <v>2.7690000000000001</v>
      </c>
      <c r="J8" s="164">
        <f t="shared" si="0"/>
        <v>2.8690000000000002</v>
      </c>
      <c r="L8" s="281"/>
    </row>
    <row r="9" spans="1:12" s="8" customFormat="1" ht="38.25" x14ac:dyDescent="0.2">
      <c r="A9" s="72" t="s">
        <v>76</v>
      </c>
      <c r="B9" s="157" t="s">
        <v>345</v>
      </c>
      <c r="C9" s="156" t="s">
        <v>344</v>
      </c>
      <c r="D9" s="158" t="s">
        <v>346</v>
      </c>
      <c r="E9" s="125" t="s">
        <v>347</v>
      </c>
      <c r="F9" s="160">
        <v>2015</v>
      </c>
      <c r="G9" s="160" t="s">
        <v>348</v>
      </c>
      <c r="H9" s="161">
        <v>437</v>
      </c>
      <c r="I9" s="163">
        <v>2.101</v>
      </c>
      <c r="J9" s="164">
        <f t="shared" si="0"/>
        <v>2.2010000000000001</v>
      </c>
    </row>
    <row r="10" spans="1:12" s="8" customFormat="1" ht="25.5" x14ac:dyDescent="0.2">
      <c r="A10" s="72" t="s">
        <v>83</v>
      </c>
      <c r="B10" s="157" t="s">
        <v>350</v>
      </c>
      <c r="C10" s="156" t="s">
        <v>349</v>
      </c>
      <c r="D10" s="165" t="s">
        <v>123</v>
      </c>
      <c r="E10" s="125" t="s">
        <v>124</v>
      </c>
      <c r="F10" s="160">
        <v>2015</v>
      </c>
      <c r="G10" s="160" t="s">
        <v>351</v>
      </c>
      <c r="H10" s="161" t="s">
        <v>352</v>
      </c>
      <c r="I10" s="163">
        <v>0.38300000000000001</v>
      </c>
      <c r="J10" s="164">
        <f t="shared" si="0"/>
        <v>0.48299999999999998</v>
      </c>
    </row>
    <row r="11" spans="1:12" s="8" customFormat="1" ht="25.5" x14ac:dyDescent="0.2">
      <c r="A11" s="71" t="s">
        <v>90</v>
      </c>
      <c r="B11" s="98" t="s">
        <v>70</v>
      </c>
      <c r="C11" s="99" t="s">
        <v>71</v>
      </c>
      <c r="D11" s="100" t="s">
        <v>72</v>
      </c>
      <c r="E11" s="100" t="s">
        <v>73</v>
      </c>
      <c r="F11" s="101">
        <v>2014</v>
      </c>
      <c r="G11" s="101" t="s">
        <v>74</v>
      </c>
      <c r="H11" s="84" t="s">
        <v>75</v>
      </c>
      <c r="I11" s="154">
        <v>0.42099999999999999</v>
      </c>
      <c r="J11" s="12">
        <f t="shared" si="0"/>
        <v>0.52100000000000002</v>
      </c>
    </row>
    <row r="12" spans="1:12" s="8" customFormat="1" ht="38.25" x14ac:dyDescent="0.2">
      <c r="A12" s="71" t="s">
        <v>97</v>
      </c>
      <c r="B12" s="103" t="s">
        <v>77</v>
      </c>
      <c r="C12" s="99" t="s">
        <v>78</v>
      </c>
      <c r="D12" s="100" t="s">
        <v>79</v>
      </c>
      <c r="E12" s="100" t="s">
        <v>80</v>
      </c>
      <c r="F12" s="101">
        <v>2014</v>
      </c>
      <c r="G12" s="101" t="s">
        <v>81</v>
      </c>
      <c r="H12" s="84" t="s">
        <v>82</v>
      </c>
      <c r="I12" s="102">
        <v>2.8359999999999999</v>
      </c>
      <c r="J12" s="12">
        <f t="shared" si="0"/>
        <v>2.9359999999999999</v>
      </c>
    </row>
    <row r="13" spans="1:12" s="8" customFormat="1" ht="38.25" x14ac:dyDescent="0.2">
      <c r="A13" s="71" t="s">
        <v>104</v>
      </c>
      <c r="B13" s="103" t="s">
        <v>84</v>
      </c>
      <c r="C13" s="99" t="s">
        <v>85</v>
      </c>
      <c r="D13" s="104" t="s">
        <v>86</v>
      </c>
      <c r="E13" s="100" t="s">
        <v>87</v>
      </c>
      <c r="F13" s="101">
        <v>2013</v>
      </c>
      <c r="G13" s="101" t="s">
        <v>88</v>
      </c>
      <c r="H13" s="84" t="s">
        <v>89</v>
      </c>
      <c r="I13" s="102">
        <v>2.2669999999999999</v>
      </c>
      <c r="J13" s="12">
        <f t="shared" si="0"/>
        <v>2.367</v>
      </c>
    </row>
    <row r="14" spans="1:12" s="8" customFormat="1" ht="38.25" x14ac:dyDescent="0.2">
      <c r="A14" s="71" t="s">
        <v>110</v>
      </c>
      <c r="B14" s="105" t="s">
        <v>91</v>
      </c>
      <c r="C14" s="11" t="s">
        <v>92</v>
      </c>
      <c r="D14" s="11" t="s">
        <v>93</v>
      </c>
      <c r="E14" s="106" t="s">
        <v>94</v>
      </c>
      <c r="F14" s="10">
        <v>2010</v>
      </c>
      <c r="G14" s="10" t="s">
        <v>95</v>
      </c>
      <c r="H14" s="10" t="s">
        <v>96</v>
      </c>
      <c r="I14" s="65">
        <v>4.5090000000000003</v>
      </c>
      <c r="J14" s="12">
        <f t="shared" si="0"/>
        <v>4.609</v>
      </c>
    </row>
    <row r="15" spans="1:12" ht="42.75" customHeight="1" x14ac:dyDescent="0.2">
      <c r="A15" s="71" t="s">
        <v>117</v>
      </c>
      <c r="B15" s="113" t="s">
        <v>98</v>
      </c>
      <c r="C15" s="11" t="s">
        <v>99</v>
      </c>
      <c r="D15" s="11" t="s">
        <v>100</v>
      </c>
      <c r="E15" s="107" t="s">
        <v>101</v>
      </c>
      <c r="F15" s="10">
        <v>2008</v>
      </c>
      <c r="G15" s="10" t="s">
        <v>102</v>
      </c>
      <c r="H15" s="10" t="s">
        <v>103</v>
      </c>
      <c r="I15" s="65">
        <v>3.3050000000000002</v>
      </c>
      <c r="J15" s="12">
        <f t="shared" si="0"/>
        <v>3.4050000000000002</v>
      </c>
    </row>
    <row r="16" spans="1:12" ht="25.5" x14ac:dyDescent="0.2">
      <c r="A16" s="2">
        <v>2.9</v>
      </c>
      <c r="B16" s="105" t="s">
        <v>105</v>
      </c>
      <c r="C16" s="11" t="s">
        <v>106</v>
      </c>
      <c r="D16" s="11" t="s">
        <v>107</v>
      </c>
      <c r="E16" s="107" t="s">
        <v>108</v>
      </c>
      <c r="F16" s="10">
        <v>2008</v>
      </c>
      <c r="G16" s="10" t="s">
        <v>109</v>
      </c>
      <c r="H16" s="10">
        <v>204103</v>
      </c>
      <c r="I16" s="65">
        <v>2.2090000000000001</v>
      </c>
      <c r="J16" s="12">
        <f t="shared" si="0"/>
        <v>2.3090000000000002</v>
      </c>
    </row>
    <row r="17" spans="1:12" ht="25.5" x14ac:dyDescent="0.2">
      <c r="A17" s="155">
        <v>2.1</v>
      </c>
      <c r="B17" s="105" t="s">
        <v>111</v>
      </c>
      <c r="C17" s="11" t="s">
        <v>112</v>
      </c>
      <c r="D17" s="11" t="s">
        <v>113</v>
      </c>
      <c r="E17" s="107" t="s">
        <v>114</v>
      </c>
      <c r="F17" s="10">
        <v>2007</v>
      </c>
      <c r="G17" s="10" t="s">
        <v>115</v>
      </c>
      <c r="H17" s="10" t="s">
        <v>116</v>
      </c>
      <c r="I17" s="65">
        <v>0.56100000000000005</v>
      </c>
      <c r="J17" s="12">
        <f t="shared" si="0"/>
        <v>0.66100000000000003</v>
      </c>
    </row>
    <row r="18" spans="1:12" ht="25.5" x14ac:dyDescent="0.2">
      <c r="A18" s="2">
        <v>2.11</v>
      </c>
      <c r="B18" s="105" t="s">
        <v>118</v>
      </c>
      <c r="C18" s="11" t="s">
        <v>119</v>
      </c>
      <c r="D18" s="11" t="s">
        <v>107</v>
      </c>
      <c r="E18" s="107" t="s">
        <v>108</v>
      </c>
      <c r="F18" s="10">
        <v>2007</v>
      </c>
      <c r="G18" s="10" t="s">
        <v>120</v>
      </c>
      <c r="H18" s="10">
        <v>16205</v>
      </c>
      <c r="I18" s="65">
        <v>2.2090000000000001</v>
      </c>
      <c r="J18" s="12">
        <f t="shared" si="0"/>
        <v>2.3090000000000002</v>
      </c>
    </row>
    <row r="19" spans="1:12" ht="51" x14ac:dyDescent="0.2">
      <c r="A19" s="272" t="s">
        <v>12</v>
      </c>
      <c r="B19" s="273" t="s">
        <v>121</v>
      </c>
      <c r="C19" s="262" t="s">
        <v>122</v>
      </c>
      <c r="D19" s="262" t="s">
        <v>123</v>
      </c>
      <c r="E19" s="274" t="s">
        <v>124</v>
      </c>
      <c r="F19" s="264">
        <v>2008</v>
      </c>
      <c r="G19" s="264" t="s">
        <v>125</v>
      </c>
      <c r="H19" s="264" t="s">
        <v>126</v>
      </c>
      <c r="I19" s="275">
        <v>0.38300000000000001</v>
      </c>
      <c r="J19" s="266">
        <f t="shared" si="0"/>
        <v>0.48299999999999998</v>
      </c>
    </row>
    <row r="20" spans="1:12" ht="63.75" x14ac:dyDescent="0.2">
      <c r="A20" s="167" t="s">
        <v>354</v>
      </c>
      <c r="B20" s="171" t="s">
        <v>355</v>
      </c>
      <c r="C20" s="165" t="s">
        <v>353</v>
      </c>
      <c r="D20" s="165" t="s">
        <v>357</v>
      </c>
      <c r="E20" s="162" t="s">
        <v>356</v>
      </c>
      <c r="F20" s="169">
        <v>2014</v>
      </c>
      <c r="G20" s="169" t="s">
        <v>358</v>
      </c>
      <c r="H20" s="169" t="s">
        <v>359</v>
      </c>
      <c r="I20" s="154">
        <v>0</v>
      </c>
      <c r="J20" s="164">
        <f t="shared" si="0"/>
        <v>0.1</v>
      </c>
    </row>
    <row r="21" spans="1:12" ht="38.25" x14ac:dyDescent="0.2">
      <c r="A21" s="272" t="s">
        <v>32</v>
      </c>
      <c r="B21" s="269" t="s">
        <v>127</v>
      </c>
      <c r="C21" s="262" t="s">
        <v>128</v>
      </c>
      <c r="D21" s="276" t="s">
        <v>129</v>
      </c>
      <c r="E21" s="277" t="s">
        <v>130</v>
      </c>
      <c r="F21" s="278">
        <v>2009</v>
      </c>
      <c r="G21" s="278" t="s">
        <v>131</v>
      </c>
      <c r="H21" s="278" t="s">
        <v>132</v>
      </c>
      <c r="I21" s="265">
        <v>0.94099999999999995</v>
      </c>
      <c r="J21" s="266">
        <f t="shared" si="0"/>
        <v>1.0409999999999999</v>
      </c>
    </row>
    <row r="22" spans="1:12" ht="51" x14ac:dyDescent="0.2">
      <c r="A22" s="71" t="s">
        <v>133</v>
      </c>
      <c r="B22" s="170" t="s">
        <v>361</v>
      </c>
      <c r="C22" s="165" t="s">
        <v>360</v>
      </c>
      <c r="D22" s="165" t="s">
        <v>362</v>
      </c>
      <c r="E22" s="125" t="s">
        <v>363</v>
      </c>
      <c r="F22" s="169">
        <v>2016</v>
      </c>
      <c r="G22" s="169" t="s">
        <v>364</v>
      </c>
      <c r="H22" s="169" t="s">
        <v>365</v>
      </c>
      <c r="I22" s="173">
        <v>0.89500000000000002</v>
      </c>
      <c r="J22" s="164">
        <f t="shared" si="0"/>
        <v>0.995</v>
      </c>
      <c r="L22" s="180"/>
    </row>
    <row r="23" spans="1:12" ht="38.25" x14ac:dyDescent="0.2">
      <c r="A23" s="71" t="s">
        <v>140</v>
      </c>
      <c r="B23" s="170" t="s">
        <v>367</v>
      </c>
      <c r="C23" s="165" t="s">
        <v>366</v>
      </c>
      <c r="D23" s="165" t="s">
        <v>368</v>
      </c>
      <c r="E23" s="100" t="s">
        <v>369</v>
      </c>
      <c r="F23" s="169">
        <v>2016</v>
      </c>
      <c r="G23" s="169" t="s">
        <v>370</v>
      </c>
      <c r="H23" s="169" t="s">
        <v>371</v>
      </c>
      <c r="I23" s="173">
        <v>2.302</v>
      </c>
      <c r="J23" s="164">
        <f t="shared" si="0"/>
        <v>2.4020000000000001</v>
      </c>
    </row>
    <row r="24" spans="1:12" ht="38.25" x14ac:dyDescent="0.2">
      <c r="A24" s="2">
        <v>4.3</v>
      </c>
      <c r="B24" s="105" t="s">
        <v>134</v>
      </c>
      <c r="C24" s="11" t="s">
        <v>135</v>
      </c>
      <c r="D24" s="188" t="s">
        <v>136</v>
      </c>
      <c r="E24" s="172" t="s">
        <v>137</v>
      </c>
      <c r="F24" s="122">
        <v>2015</v>
      </c>
      <c r="G24" s="122" t="s">
        <v>138</v>
      </c>
      <c r="H24" s="123" t="s">
        <v>139</v>
      </c>
      <c r="I24" s="166">
        <v>1.046</v>
      </c>
      <c r="J24" s="12">
        <f t="shared" si="0"/>
        <v>1.1460000000000001</v>
      </c>
    </row>
    <row r="25" spans="1:12" ht="38.25" x14ac:dyDescent="0.2">
      <c r="A25" s="2">
        <v>4.4000000000000004</v>
      </c>
      <c r="B25" s="105" t="s">
        <v>141</v>
      </c>
      <c r="C25" s="11" t="s">
        <v>142</v>
      </c>
      <c r="D25" s="11" t="s">
        <v>143</v>
      </c>
      <c r="E25" s="100" t="s">
        <v>144</v>
      </c>
      <c r="F25" s="10">
        <v>2013</v>
      </c>
      <c r="G25" s="10" t="s">
        <v>145</v>
      </c>
      <c r="H25" s="10" t="s">
        <v>146</v>
      </c>
      <c r="I25" s="65">
        <v>0.90100000000000002</v>
      </c>
      <c r="J25" s="12">
        <f t="shared" si="0"/>
        <v>1.0010000000000001</v>
      </c>
    </row>
    <row r="26" spans="1:12" ht="38.25" x14ac:dyDescent="0.2">
      <c r="A26" s="2">
        <v>4.5</v>
      </c>
      <c r="B26" s="105" t="s">
        <v>147</v>
      </c>
      <c r="C26" s="11" t="s">
        <v>148</v>
      </c>
      <c r="D26" s="11" t="s">
        <v>149</v>
      </c>
      <c r="E26" s="100" t="s">
        <v>150</v>
      </c>
      <c r="F26" s="10">
        <v>2013</v>
      </c>
      <c r="G26" s="10">
        <v>21</v>
      </c>
      <c r="H26" s="109" t="s">
        <v>151</v>
      </c>
      <c r="I26" s="65">
        <v>6.798</v>
      </c>
      <c r="J26" s="12">
        <f t="shared" si="0"/>
        <v>6.8979999999999997</v>
      </c>
    </row>
    <row r="27" spans="1:12" ht="38.25" x14ac:dyDescent="0.2">
      <c r="A27" s="272" t="s">
        <v>33</v>
      </c>
      <c r="B27" s="273" t="s">
        <v>152</v>
      </c>
      <c r="C27" s="262" t="s">
        <v>153</v>
      </c>
      <c r="D27" s="262" t="s">
        <v>66</v>
      </c>
      <c r="E27" s="279" t="s">
        <v>67</v>
      </c>
      <c r="F27" s="264">
        <v>2011</v>
      </c>
      <c r="G27" s="264" t="s">
        <v>154</v>
      </c>
      <c r="H27" s="264" t="s">
        <v>155</v>
      </c>
      <c r="I27" s="265">
        <v>2.3570000000000002</v>
      </c>
      <c r="J27" s="266">
        <f t="shared" si="0"/>
        <v>2.4570000000000003</v>
      </c>
    </row>
    <row r="28" spans="1:12" ht="38.25" x14ac:dyDescent="0.2">
      <c r="A28" s="71" t="s">
        <v>156</v>
      </c>
      <c r="B28" s="119" t="s">
        <v>147</v>
      </c>
      <c r="C28" s="11" t="s">
        <v>148</v>
      </c>
      <c r="D28" s="11" t="s">
        <v>149</v>
      </c>
      <c r="E28" s="100" t="s">
        <v>150</v>
      </c>
      <c r="F28" s="10">
        <v>2013</v>
      </c>
      <c r="G28" s="10">
        <v>21</v>
      </c>
      <c r="H28" s="100" t="s">
        <v>151</v>
      </c>
      <c r="I28" s="65">
        <v>6.798</v>
      </c>
      <c r="J28" s="12">
        <f t="shared" si="0"/>
        <v>6.8979999999999997</v>
      </c>
    </row>
    <row r="29" spans="1:12" ht="38.25" x14ac:dyDescent="0.2">
      <c r="A29" s="272" t="s">
        <v>34</v>
      </c>
      <c r="B29" s="269" t="s">
        <v>127</v>
      </c>
      <c r="C29" s="262" t="s">
        <v>157</v>
      </c>
      <c r="D29" s="262" t="s">
        <v>158</v>
      </c>
      <c r="E29" s="270" t="s">
        <v>159</v>
      </c>
      <c r="F29" s="264">
        <v>2011</v>
      </c>
      <c r="G29" s="264" t="s">
        <v>160</v>
      </c>
      <c r="H29" s="279" t="s">
        <v>161</v>
      </c>
      <c r="I29" s="265">
        <v>0.39300000000000002</v>
      </c>
      <c r="J29" s="266">
        <f t="shared" si="0"/>
        <v>0.49299999999999999</v>
      </c>
    </row>
    <row r="30" spans="1:12" ht="38.25" x14ac:dyDescent="0.2">
      <c r="A30" s="71" t="s">
        <v>162</v>
      </c>
      <c r="B30" s="105" t="s">
        <v>163</v>
      </c>
      <c r="C30" s="11" t="s">
        <v>164</v>
      </c>
      <c r="D30" s="11" t="s">
        <v>165</v>
      </c>
      <c r="E30" s="100" t="s">
        <v>166</v>
      </c>
      <c r="F30" s="10">
        <v>2014</v>
      </c>
      <c r="G30" s="10" t="s">
        <v>167</v>
      </c>
      <c r="H30" s="109" t="s">
        <v>168</v>
      </c>
      <c r="I30" s="65">
        <v>1.444</v>
      </c>
      <c r="J30" s="12">
        <f t="shared" si="0"/>
        <v>1.544</v>
      </c>
      <c r="L30" s="180"/>
    </row>
    <row r="31" spans="1:12" ht="38.25" x14ac:dyDescent="0.2">
      <c r="A31" s="71" t="s">
        <v>169</v>
      </c>
      <c r="B31" s="105" t="s">
        <v>170</v>
      </c>
      <c r="C31" s="11" t="s">
        <v>171</v>
      </c>
      <c r="D31" s="11" t="s">
        <v>172</v>
      </c>
      <c r="E31" s="100" t="s">
        <v>173</v>
      </c>
      <c r="F31" s="10">
        <v>2014</v>
      </c>
      <c r="G31" s="10">
        <v>85</v>
      </c>
      <c r="H31" s="100" t="s">
        <v>174</v>
      </c>
      <c r="I31" s="65">
        <v>2.0859999999999999</v>
      </c>
      <c r="J31" s="12">
        <f t="shared" si="0"/>
        <v>2.1859999999999999</v>
      </c>
    </row>
    <row r="32" spans="1:12" ht="51" x14ac:dyDescent="0.2">
      <c r="A32" s="71" t="s">
        <v>175</v>
      </c>
      <c r="B32" s="105" t="s">
        <v>176</v>
      </c>
      <c r="C32" s="11" t="s">
        <v>177</v>
      </c>
      <c r="D32" s="11" t="s">
        <v>178</v>
      </c>
      <c r="E32" s="100" t="s">
        <v>179</v>
      </c>
      <c r="F32" s="10">
        <v>2013</v>
      </c>
      <c r="G32" s="10" t="s">
        <v>180</v>
      </c>
      <c r="H32" s="104" t="s">
        <v>181</v>
      </c>
      <c r="I32" s="65">
        <v>1.151</v>
      </c>
      <c r="J32" s="12">
        <f t="shared" si="0"/>
        <v>1.2510000000000001</v>
      </c>
    </row>
    <row r="33" spans="1:12" ht="38.25" x14ac:dyDescent="0.2">
      <c r="A33" s="71" t="s">
        <v>182</v>
      </c>
      <c r="B33" s="105" t="s">
        <v>183</v>
      </c>
      <c r="C33" s="11" t="s">
        <v>184</v>
      </c>
      <c r="D33" s="104" t="s">
        <v>165</v>
      </c>
      <c r="E33" s="100" t="s">
        <v>166</v>
      </c>
      <c r="F33" s="10">
        <v>2013</v>
      </c>
      <c r="G33" s="10" t="s">
        <v>185</v>
      </c>
      <c r="H33" s="100">
        <v>101010</v>
      </c>
      <c r="I33" s="65">
        <v>1.444</v>
      </c>
      <c r="J33" s="12">
        <f t="shared" si="0"/>
        <v>1.544</v>
      </c>
      <c r="K33" s="180"/>
    </row>
    <row r="34" spans="1:12" ht="38.25" x14ac:dyDescent="0.2">
      <c r="A34" s="71" t="s">
        <v>485</v>
      </c>
      <c r="B34" s="105" t="s">
        <v>478</v>
      </c>
      <c r="C34" s="11" t="s">
        <v>477</v>
      </c>
      <c r="D34" s="104" t="s">
        <v>165</v>
      </c>
      <c r="E34" s="100" t="s">
        <v>166</v>
      </c>
      <c r="F34" s="10">
        <v>2015</v>
      </c>
      <c r="G34" s="10" t="s">
        <v>479</v>
      </c>
      <c r="H34" s="100">
        <v>51403</v>
      </c>
      <c r="I34" s="65">
        <v>1.444</v>
      </c>
      <c r="J34" s="12">
        <f t="shared" si="0"/>
        <v>1.544</v>
      </c>
      <c r="K34" s="180"/>
    </row>
    <row r="35" spans="1:12" ht="25.5" x14ac:dyDescent="0.2">
      <c r="A35" s="71" t="s">
        <v>486</v>
      </c>
      <c r="B35" s="119" t="s">
        <v>481</v>
      </c>
      <c r="C35" s="11" t="s">
        <v>480</v>
      </c>
      <c r="D35" s="104" t="s">
        <v>482</v>
      </c>
      <c r="E35" s="100" t="s">
        <v>484</v>
      </c>
      <c r="F35" s="10">
        <v>2016</v>
      </c>
      <c r="G35" s="10">
        <v>103</v>
      </c>
      <c r="H35" s="100" t="s">
        <v>483</v>
      </c>
      <c r="I35" s="65">
        <v>5.0579999999999998</v>
      </c>
      <c r="J35" s="12">
        <f t="shared" si="0"/>
        <v>5.1579999999999995</v>
      </c>
      <c r="K35" s="180"/>
    </row>
    <row r="36" spans="1:12" ht="51" x14ac:dyDescent="0.2">
      <c r="A36" s="272" t="s">
        <v>35</v>
      </c>
      <c r="B36" s="273" t="s">
        <v>186</v>
      </c>
      <c r="C36" s="262" t="s">
        <v>187</v>
      </c>
      <c r="D36" s="262" t="s">
        <v>188</v>
      </c>
      <c r="E36" s="270" t="s">
        <v>189</v>
      </c>
      <c r="F36" s="264">
        <v>2012</v>
      </c>
      <c r="G36" s="264" t="s">
        <v>190</v>
      </c>
      <c r="H36" s="270" t="s">
        <v>191</v>
      </c>
      <c r="I36" s="265">
        <v>0.58799999999999997</v>
      </c>
      <c r="J36" s="266">
        <f t="shared" si="0"/>
        <v>0.68799999999999994</v>
      </c>
      <c r="L36" s="180"/>
    </row>
    <row r="37" spans="1:12" ht="38.25" x14ac:dyDescent="0.2">
      <c r="A37" s="71" t="s">
        <v>192</v>
      </c>
      <c r="B37" s="105" t="s">
        <v>193</v>
      </c>
      <c r="C37" s="11" t="s">
        <v>194</v>
      </c>
      <c r="D37" s="110" t="s">
        <v>195</v>
      </c>
      <c r="E37" s="100" t="s">
        <v>196</v>
      </c>
      <c r="F37" s="10">
        <v>2013</v>
      </c>
      <c r="G37" s="10" t="s">
        <v>197</v>
      </c>
      <c r="H37" s="109" t="s">
        <v>198</v>
      </c>
      <c r="I37" s="126">
        <v>1.286</v>
      </c>
      <c r="J37" s="12">
        <f t="shared" si="0"/>
        <v>1.3860000000000001</v>
      </c>
    </row>
    <row r="38" spans="1:12" ht="25.5" x14ac:dyDescent="0.2">
      <c r="A38" s="71" t="s">
        <v>199</v>
      </c>
      <c r="B38" s="105" t="s">
        <v>200</v>
      </c>
      <c r="C38" s="11" t="s">
        <v>201</v>
      </c>
      <c r="D38" s="100" t="s">
        <v>202</v>
      </c>
      <c r="E38" s="109" t="s">
        <v>203</v>
      </c>
      <c r="F38" s="10">
        <v>2013</v>
      </c>
      <c r="G38" s="10" t="s">
        <v>204</v>
      </c>
      <c r="H38" s="104" t="s">
        <v>205</v>
      </c>
      <c r="I38" s="65">
        <v>3.798</v>
      </c>
      <c r="J38" s="12">
        <f t="shared" si="0"/>
        <v>3.8980000000000001</v>
      </c>
    </row>
    <row r="39" spans="1:12" ht="38.25" x14ac:dyDescent="0.2">
      <c r="A39" s="272" t="s">
        <v>206</v>
      </c>
      <c r="B39" s="273" t="s">
        <v>207</v>
      </c>
      <c r="C39" s="262" t="s">
        <v>208</v>
      </c>
      <c r="D39" s="262" t="s">
        <v>209</v>
      </c>
      <c r="E39" s="270" t="s">
        <v>210</v>
      </c>
      <c r="F39" s="264">
        <v>2012</v>
      </c>
      <c r="G39" s="264" t="s">
        <v>211</v>
      </c>
      <c r="H39" s="280" t="s">
        <v>270</v>
      </c>
      <c r="I39" s="265">
        <v>0.52500000000000002</v>
      </c>
      <c r="J39" s="266">
        <f t="shared" si="0"/>
        <v>0.625</v>
      </c>
    </row>
    <row r="40" spans="1:12" ht="38.25" x14ac:dyDescent="0.2">
      <c r="A40" s="282" t="s">
        <v>473</v>
      </c>
      <c r="B40" s="283" t="s">
        <v>472</v>
      </c>
      <c r="C40" s="284" t="s">
        <v>471</v>
      </c>
      <c r="D40" s="284" t="s">
        <v>474</v>
      </c>
      <c r="E40" s="285" t="s">
        <v>475</v>
      </c>
      <c r="F40" s="286">
        <v>2016</v>
      </c>
      <c r="G40" s="286">
        <v>100</v>
      </c>
      <c r="H40" s="287" t="s">
        <v>476</v>
      </c>
      <c r="I40" s="288">
        <v>3.0430000000000001</v>
      </c>
      <c r="J40" s="289">
        <f>I40+0.1</f>
        <v>3.1430000000000002</v>
      </c>
    </row>
    <row r="41" spans="1:12" ht="38.25" x14ac:dyDescent="0.2">
      <c r="A41" s="108" t="s">
        <v>212</v>
      </c>
      <c r="B41" s="269" t="s">
        <v>213</v>
      </c>
      <c r="C41" s="262" t="s">
        <v>214</v>
      </c>
      <c r="D41" s="262" t="s">
        <v>215</v>
      </c>
      <c r="E41" s="270" t="s">
        <v>216</v>
      </c>
      <c r="F41" s="264">
        <v>2012</v>
      </c>
      <c r="G41" s="264" t="s">
        <v>217</v>
      </c>
      <c r="H41" s="290" t="s">
        <v>218</v>
      </c>
      <c r="I41" s="265">
        <v>1.3380000000000001</v>
      </c>
      <c r="J41" s="291">
        <f t="shared" si="0"/>
        <v>1.4380000000000002</v>
      </c>
    </row>
    <row r="42" spans="1:12" ht="38.25" x14ac:dyDescent="0.2">
      <c r="A42" s="167" t="s">
        <v>219</v>
      </c>
      <c r="B42" s="168" t="s">
        <v>373</v>
      </c>
      <c r="C42" s="165" t="s">
        <v>372</v>
      </c>
      <c r="D42" s="165" t="s">
        <v>374</v>
      </c>
      <c r="E42" s="125" t="s">
        <v>375</v>
      </c>
      <c r="F42" s="169">
        <v>2015</v>
      </c>
      <c r="G42" s="169" t="s">
        <v>376</v>
      </c>
      <c r="H42" s="124">
        <v>124001</v>
      </c>
      <c r="I42" s="173">
        <v>1.768</v>
      </c>
      <c r="J42" s="164">
        <f t="shared" si="0"/>
        <v>1.8680000000000001</v>
      </c>
      <c r="L42" s="180"/>
    </row>
    <row r="43" spans="1:12" ht="38.25" x14ac:dyDescent="0.2">
      <c r="A43" s="71" t="s">
        <v>224</v>
      </c>
      <c r="B43" s="105" t="s">
        <v>220</v>
      </c>
      <c r="C43" s="11" t="s">
        <v>221</v>
      </c>
      <c r="D43" s="11" t="s">
        <v>215</v>
      </c>
      <c r="E43" s="100" t="s">
        <v>216</v>
      </c>
      <c r="F43" s="10">
        <v>2015</v>
      </c>
      <c r="G43" s="10" t="s">
        <v>222</v>
      </c>
      <c r="H43" s="109" t="s">
        <v>223</v>
      </c>
      <c r="I43" s="65">
        <v>1.3380000000000001</v>
      </c>
      <c r="J43" s="12">
        <f t="shared" si="0"/>
        <v>1.4380000000000002</v>
      </c>
    </row>
    <row r="44" spans="1:12" ht="25.5" x14ac:dyDescent="0.2">
      <c r="A44" s="71" t="s">
        <v>377</v>
      </c>
      <c r="B44" s="105" t="s">
        <v>225</v>
      </c>
      <c r="C44" s="11" t="s">
        <v>226</v>
      </c>
      <c r="D44" s="11" t="s">
        <v>215</v>
      </c>
      <c r="E44" s="100" t="s">
        <v>216</v>
      </c>
      <c r="F44" s="10">
        <v>2014</v>
      </c>
      <c r="G44" s="111" t="s">
        <v>227</v>
      </c>
      <c r="H44" s="104" t="s">
        <v>228</v>
      </c>
      <c r="I44" s="112">
        <v>1.3380000000000001</v>
      </c>
      <c r="J44" s="12">
        <f t="shared" si="0"/>
        <v>1.4380000000000002</v>
      </c>
    </row>
    <row r="45" spans="1:12" ht="27.75" customHeight="1" x14ac:dyDescent="0.2">
      <c r="A45" s="402"/>
      <c r="B45" s="403"/>
      <c r="C45" s="137"/>
      <c r="D45" s="137"/>
      <c r="E45" s="292"/>
      <c r="F45" s="406" t="s">
        <v>469</v>
      </c>
      <c r="G45" s="406"/>
      <c r="H45" s="406"/>
      <c r="I45" s="405"/>
      <c r="J45" s="141">
        <f>SUM(J6:J44)</f>
        <v>82.679999999999993</v>
      </c>
    </row>
    <row r="46" spans="1:12" ht="27.75" customHeight="1" x14ac:dyDescent="0.2">
      <c r="A46" s="402"/>
      <c r="B46" s="403"/>
      <c r="C46" s="137"/>
      <c r="D46" s="137"/>
      <c r="E46" s="292"/>
      <c r="F46" s="406" t="s">
        <v>470</v>
      </c>
      <c r="G46" s="406"/>
      <c r="H46" s="406"/>
      <c r="I46" s="405"/>
      <c r="J46" s="141">
        <f>J6+J7+J19+J21+J27+J29+J36+J39+J41</f>
        <v>12.172000000000002</v>
      </c>
    </row>
    <row r="47" spans="1:12" ht="30" customHeight="1" x14ac:dyDescent="0.2">
      <c r="A47" s="402"/>
      <c r="B47" s="403"/>
      <c r="C47" s="137"/>
      <c r="D47" s="137"/>
      <c r="E47" s="292"/>
      <c r="F47" s="406" t="s">
        <v>518</v>
      </c>
      <c r="G47" s="406"/>
      <c r="H47" s="406"/>
      <c r="I47" s="405"/>
      <c r="J47" s="141">
        <f>J8+J9+J10+J11+J12+J13+J14+J15+J16+J17++J18+J20+J22+J23+J24+J25+J30+J31+J32+J33+J37+J38+J42+J43+J44+J28+J40+J35+J34+J26</f>
        <v>70.50800000000001</v>
      </c>
    </row>
    <row r="48" spans="1:12" ht="30" customHeight="1" x14ac:dyDescent="0.2">
      <c r="A48" s="402"/>
      <c r="B48" s="403"/>
      <c r="C48" s="137"/>
      <c r="D48" s="137"/>
      <c r="E48" s="292"/>
      <c r="F48" s="404"/>
      <c r="G48" s="404"/>
      <c r="H48" s="404"/>
      <c r="I48" s="405"/>
      <c r="J48" s="141"/>
      <c r="K48" s="21"/>
    </row>
    <row r="49" spans="1:70" ht="30" customHeight="1" x14ac:dyDescent="0.2">
      <c r="A49" s="393" t="s">
        <v>496</v>
      </c>
      <c r="B49" s="394" t="s">
        <v>504</v>
      </c>
      <c r="C49" s="395"/>
      <c r="D49" s="396"/>
      <c r="E49" s="172"/>
      <c r="F49" s="397"/>
      <c r="G49" s="398"/>
      <c r="H49" s="399"/>
      <c r="I49" s="400"/>
      <c r="J49" s="401"/>
    </row>
    <row r="50" spans="1:70" ht="48" customHeight="1" x14ac:dyDescent="0.2">
      <c r="A50" s="345" t="s">
        <v>4</v>
      </c>
      <c r="B50" s="64" t="s">
        <v>0</v>
      </c>
      <c r="C50" s="64" t="s">
        <v>1</v>
      </c>
      <c r="D50" s="64" t="s">
        <v>501</v>
      </c>
      <c r="E50" s="64" t="s">
        <v>502</v>
      </c>
      <c r="F50" s="64" t="s">
        <v>28</v>
      </c>
      <c r="G50" s="64" t="s">
        <v>29</v>
      </c>
      <c r="H50" s="346" t="s">
        <v>30</v>
      </c>
      <c r="I50" s="63" t="s">
        <v>405</v>
      </c>
      <c r="J50" s="64" t="s">
        <v>3</v>
      </c>
    </row>
    <row r="51" spans="1:70" ht="89.25" x14ac:dyDescent="0.2">
      <c r="A51" s="316" t="s">
        <v>10</v>
      </c>
      <c r="B51" s="317" t="s">
        <v>213</v>
      </c>
      <c r="C51" s="318" t="s">
        <v>392</v>
      </c>
      <c r="D51" s="318" t="s">
        <v>398</v>
      </c>
      <c r="E51" s="319" t="s">
        <v>393</v>
      </c>
      <c r="F51" s="320">
        <v>2014</v>
      </c>
      <c r="G51" s="321">
        <v>547</v>
      </c>
      <c r="H51" s="322" t="s">
        <v>394</v>
      </c>
      <c r="I51" s="323">
        <v>0</v>
      </c>
      <c r="J51" s="324">
        <f t="shared" si="0"/>
        <v>0.1</v>
      </c>
    </row>
    <row r="52" spans="1:70" ht="38.25" x14ac:dyDescent="0.2">
      <c r="A52" s="71" t="s">
        <v>497</v>
      </c>
      <c r="B52" s="175" t="s">
        <v>384</v>
      </c>
      <c r="C52" s="176" t="s">
        <v>383</v>
      </c>
      <c r="D52" s="176" t="s">
        <v>385</v>
      </c>
      <c r="E52" s="176" t="s">
        <v>386</v>
      </c>
      <c r="F52" s="177">
        <v>2016</v>
      </c>
      <c r="G52" s="167" t="s">
        <v>387</v>
      </c>
      <c r="H52" s="178" t="s">
        <v>388</v>
      </c>
      <c r="I52" s="173">
        <v>2.7690000000000001</v>
      </c>
      <c r="J52" s="164">
        <f t="shared" si="0"/>
        <v>2.8690000000000002</v>
      </c>
    </row>
    <row r="53" spans="1:70" ht="63.75" x14ac:dyDescent="0.2">
      <c r="A53" s="325">
        <v>2</v>
      </c>
      <c r="B53" s="326" t="s">
        <v>230</v>
      </c>
      <c r="C53" s="326" t="s">
        <v>229</v>
      </c>
      <c r="D53" s="326" t="s">
        <v>399</v>
      </c>
      <c r="E53" s="326" t="s">
        <v>232</v>
      </c>
      <c r="F53" s="325">
        <v>2013</v>
      </c>
      <c r="G53" s="327"/>
      <c r="H53" s="328" t="s">
        <v>233</v>
      </c>
      <c r="I53" s="329">
        <v>0</v>
      </c>
      <c r="J53" s="330">
        <f t="shared" si="0"/>
        <v>0.1</v>
      </c>
    </row>
    <row r="54" spans="1:70" ht="38.25" x14ac:dyDescent="0.2">
      <c r="A54" s="174">
        <v>2.1</v>
      </c>
      <c r="B54" s="175" t="s">
        <v>379</v>
      </c>
      <c r="C54" s="176" t="s">
        <v>378</v>
      </c>
      <c r="D54" s="176" t="s">
        <v>378</v>
      </c>
      <c r="E54" s="100" t="s">
        <v>150</v>
      </c>
      <c r="F54" s="177">
        <v>2016</v>
      </c>
      <c r="G54" s="167" t="s">
        <v>381</v>
      </c>
      <c r="H54" s="179" t="s">
        <v>382</v>
      </c>
      <c r="I54" s="173">
        <v>6.798</v>
      </c>
      <c r="J54" s="164">
        <f t="shared" si="0"/>
        <v>6.8979999999999997</v>
      </c>
    </row>
    <row r="55" spans="1:70" ht="38.25" x14ac:dyDescent="0.2">
      <c r="A55" s="174">
        <v>2.2000000000000002</v>
      </c>
      <c r="B55" s="175" t="s">
        <v>384</v>
      </c>
      <c r="C55" s="176" t="s">
        <v>383</v>
      </c>
      <c r="D55" s="176" t="s">
        <v>385</v>
      </c>
      <c r="E55" s="176" t="s">
        <v>386</v>
      </c>
      <c r="F55" s="177">
        <v>2016</v>
      </c>
      <c r="G55" s="167" t="s">
        <v>387</v>
      </c>
      <c r="H55" s="178" t="s">
        <v>388</v>
      </c>
      <c r="I55" s="173">
        <v>2.7690000000000001</v>
      </c>
      <c r="J55" s="164">
        <f t="shared" si="0"/>
        <v>2.8690000000000002</v>
      </c>
    </row>
    <row r="56" spans="1:70" ht="63.75" customHeight="1" x14ac:dyDescent="0.2">
      <c r="A56" s="316" t="s">
        <v>12</v>
      </c>
      <c r="B56" s="317" t="s">
        <v>235</v>
      </c>
      <c r="C56" s="318" t="s">
        <v>231</v>
      </c>
      <c r="D56" s="318" t="s">
        <v>397</v>
      </c>
      <c r="E56" s="319" t="s">
        <v>234</v>
      </c>
      <c r="F56" s="320">
        <v>2010</v>
      </c>
      <c r="G56" s="320">
        <v>9</v>
      </c>
      <c r="H56" s="384" t="s">
        <v>237</v>
      </c>
      <c r="I56" s="332"/>
      <c r="J56" s="324">
        <f t="shared" si="0"/>
        <v>0.1</v>
      </c>
    </row>
    <row r="57" spans="1:70" s="8" customFormat="1" ht="51" customHeight="1" x14ac:dyDescent="0.2">
      <c r="A57" s="71" t="s">
        <v>354</v>
      </c>
      <c r="B57" s="119" t="s">
        <v>239</v>
      </c>
      <c r="C57" s="11" t="s">
        <v>238</v>
      </c>
      <c r="D57" s="11" t="s">
        <v>240</v>
      </c>
      <c r="E57" s="109" t="s">
        <v>242</v>
      </c>
      <c r="F57" s="120">
        <v>2014</v>
      </c>
      <c r="G57" s="120">
        <v>58</v>
      </c>
      <c r="H57" s="121" t="s">
        <v>241</v>
      </c>
      <c r="I57" s="65">
        <v>2.1280000000000001</v>
      </c>
      <c r="J57" s="12">
        <f t="shared" si="0"/>
        <v>2.2280000000000002</v>
      </c>
    </row>
    <row r="58" spans="1:70" ht="126" customHeight="1" x14ac:dyDescent="0.2">
      <c r="A58" s="316" t="s">
        <v>32</v>
      </c>
      <c r="B58" s="317" t="s">
        <v>244</v>
      </c>
      <c r="C58" s="318" t="s">
        <v>243</v>
      </c>
      <c r="D58" s="318" t="s">
        <v>396</v>
      </c>
      <c r="E58" s="319" t="s">
        <v>247</v>
      </c>
      <c r="F58" s="320">
        <v>2010</v>
      </c>
      <c r="G58" s="320"/>
      <c r="H58" s="319" t="s">
        <v>246</v>
      </c>
      <c r="I58" s="332"/>
      <c r="J58" s="324">
        <f t="shared" si="0"/>
        <v>0.1</v>
      </c>
    </row>
    <row r="59" spans="1:70" ht="105.75" customHeight="1" x14ac:dyDescent="0.2">
      <c r="A59" s="167" t="s">
        <v>498</v>
      </c>
      <c r="B59" s="170" t="s">
        <v>391</v>
      </c>
      <c r="C59" s="165" t="s">
        <v>389</v>
      </c>
      <c r="D59" s="165" t="s">
        <v>390</v>
      </c>
      <c r="E59" s="125" t="s">
        <v>386</v>
      </c>
      <c r="F59" s="169">
        <v>2016</v>
      </c>
      <c r="G59" s="169">
        <v>103</v>
      </c>
      <c r="H59" s="125" t="s">
        <v>388</v>
      </c>
      <c r="I59" s="173">
        <v>2.7690000000000001</v>
      </c>
      <c r="J59" s="164">
        <f t="shared" si="0"/>
        <v>2.8690000000000002</v>
      </c>
    </row>
    <row r="60" spans="1:70" s="8" customFormat="1" ht="66" customHeight="1" x14ac:dyDescent="0.2">
      <c r="A60" s="71" t="s">
        <v>140</v>
      </c>
      <c r="B60" s="119" t="s">
        <v>193</v>
      </c>
      <c r="C60" s="11" t="s">
        <v>194</v>
      </c>
      <c r="D60" s="110" t="s">
        <v>195</v>
      </c>
      <c r="E60" s="100" t="s">
        <v>196</v>
      </c>
      <c r="F60" s="10">
        <v>2013</v>
      </c>
      <c r="G60" s="10" t="s">
        <v>197</v>
      </c>
      <c r="H60" s="100" t="s">
        <v>198</v>
      </c>
      <c r="I60" s="65">
        <v>1.286</v>
      </c>
      <c r="J60" s="12">
        <f t="shared" si="0"/>
        <v>1.3860000000000001</v>
      </c>
    </row>
    <row r="61" spans="1:70" s="8" customFormat="1" ht="80.25" customHeight="1" x14ac:dyDescent="0.2">
      <c r="A61" s="333" t="s">
        <v>33</v>
      </c>
      <c r="B61" s="334" t="s">
        <v>250</v>
      </c>
      <c r="C61" s="335" t="s">
        <v>248</v>
      </c>
      <c r="D61" s="335" t="s">
        <v>395</v>
      </c>
      <c r="E61" s="331" t="s">
        <v>252</v>
      </c>
      <c r="F61" s="336">
        <v>2004</v>
      </c>
      <c r="G61" s="336">
        <v>125</v>
      </c>
      <c r="H61" s="337" t="s">
        <v>251</v>
      </c>
      <c r="I61" s="329"/>
      <c r="J61" s="330">
        <f t="shared" si="0"/>
        <v>0.1</v>
      </c>
    </row>
    <row r="62" spans="1:70" s="8" customFormat="1" ht="55.5" customHeight="1" x14ac:dyDescent="0.2">
      <c r="A62" s="71" t="s">
        <v>156</v>
      </c>
      <c r="B62" s="119" t="s">
        <v>254</v>
      </c>
      <c r="C62" s="11" t="s">
        <v>253</v>
      </c>
      <c r="D62" s="110" t="s">
        <v>255</v>
      </c>
      <c r="E62" s="121" t="s">
        <v>256</v>
      </c>
      <c r="F62" s="10">
        <v>2010</v>
      </c>
      <c r="G62" s="10">
        <v>10</v>
      </c>
      <c r="H62" s="344" t="s">
        <v>257</v>
      </c>
      <c r="I62" s="65">
        <v>0.36599999999999999</v>
      </c>
      <c r="J62" s="12">
        <f t="shared" si="0"/>
        <v>0.46599999999999997</v>
      </c>
    </row>
    <row r="63" spans="1:70" s="8" customFormat="1" ht="76.5" x14ac:dyDescent="0.2">
      <c r="A63" s="316" t="s">
        <v>34</v>
      </c>
      <c r="B63" s="317" t="s">
        <v>260</v>
      </c>
      <c r="C63" s="318" t="s">
        <v>258</v>
      </c>
      <c r="D63" s="338" t="s">
        <v>280</v>
      </c>
      <c r="E63" s="319" t="s">
        <v>261</v>
      </c>
      <c r="F63" s="339">
        <v>2003</v>
      </c>
      <c r="G63" s="339">
        <v>654</v>
      </c>
      <c r="H63" s="340" t="s">
        <v>262</v>
      </c>
      <c r="I63" s="332">
        <v>0</v>
      </c>
      <c r="J63" s="324">
        <f t="shared" si="0"/>
        <v>0.1</v>
      </c>
    </row>
    <row r="64" spans="1:70" s="133" customFormat="1" ht="38.25" x14ac:dyDescent="0.2">
      <c r="A64" s="127">
        <v>6.1</v>
      </c>
      <c r="B64" s="119" t="s">
        <v>263</v>
      </c>
      <c r="C64" s="128" t="s">
        <v>238</v>
      </c>
      <c r="D64" s="128" t="s">
        <v>240</v>
      </c>
      <c r="E64" s="125" t="s">
        <v>264</v>
      </c>
      <c r="F64" s="129">
        <v>2014</v>
      </c>
      <c r="G64" s="135">
        <v>58</v>
      </c>
      <c r="H64" s="130" t="s">
        <v>241</v>
      </c>
      <c r="I64" s="131">
        <v>2.1280000000000001</v>
      </c>
      <c r="J64" s="12">
        <f t="shared" si="0"/>
        <v>2.2280000000000002</v>
      </c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2"/>
      <c r="BC64" s="132"/>
      <c r="BD64" s="132"/>
      <c r="BE64" s="132"/>
      <c r="BF64" s="132"/>
      <c r="BG64" s="132"/>
      <c r="BH64" s="132"/>
      <c r="BI64" s="132"/>
      <c r="BJ64" s="132"/>
      <c r="BK64" s="132"/>
      <c r="BL64" s="132"/>
      <c r="BM64" s="132"/>
      <c r="BN64" s="132"/>
      <c r="BO64" s="132"/>
      <c r="BP64" s="132"/>
      <c r="BQ64" s="132"/>
      <c r="BR64" s="132"/>
    </row>
    <row r="65" spans="1:70" s="133" customFormat="1" ht="38.25" x14ac:dyDescent="0.2">
      <c r="A65" s="325">
        <v>7</v>
      </c>
      <c r="B65" s="335" t="s">
        <v>266</v>
      </c>
      <c r="C65" s="326" t="s">
        <v>265</v>
      </c>
      <c r="D65" s="326" t="s">
        <v>279</v>
      </c>
      <c r="E65" s="338" t="s">
        <v>267</v>
      </c>
      <c r="F65" s="325">
        <v>2002</v>
      </c>
      <c r="G65" s="341"/>
      <c r="H65" s="342" t="s">
        <v>268</v>
      </c>
      <c r="I65" s="343">
        <v>0</v>
      </c>
      <c r="J65" s="330">
        <f t="shared" si="0"/>
        <v>0.1</v>
      </c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132"/>
      <c r="BC65" s="132"/>
      <c r="BD65" s="132"/>
      <c r="BE65" s="132"/>
      <c r="BF65" s="132"/>
      <c r="BG65" s="132"/>
      <c r="BH65" s="132"/>
      <c r="BI65" s="132"/>
      <c r="BJ65" s="132"/>
      <c r="BK65" s="132"/>
      <c r="BL65" s="132"/>
      <c r="BM65" s="132"/>
      <c r="BN65" s="132"/>
      <c r="BO65" s="132"/>
      <c r="BP65" s="132"/>
      <c r="BQ65" s="132"/>
      <c r="BR65" s="132"/>
    </row>
    <row r="66" spans="1:70" s="133" customFormat="1" ht="40.5" customHeight="1" x14ac:dyDescent="0.2">
      <c r="A66" s="349"/>
      <c r="B66" s="416"/>
      <c r="C66" s="417"/>
      <c r="D66" s="417"/>
      <c r="E66" s="418"/>
      <c r="F66" s="380" t="s">
        <v>499</v>
      </c>
      <c r="G66" s="380"/>
      <c r="H66" s="380"/>
      <c r="I66" s="380"/>
      <c r="J66" s="419">
        <f>SUM(J51:J65)</f>
        <v>22.513000000000005</v>
      </c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  <c r="AO66" s="132"/>
      <c r="AP66" s="132"/>
      <c r="AQ66" s="132"/>
      <c r="AR66" s="132"/>
      <c r="AS66" s="132"/>
      <c r="AT66" s="132"/>
      <c r="AU66" s="132"/>
      <c r="AV66" s="132"/>
      <c r="AW66" s="132"/>
      <c r="AX66" s="132"/>
      <c r="AY66" s="132"/>
      <c r="AZ66" s="132"/>
      <c r="BA66" s="132"/>
      <c r="BB66" s="132"/>
      <c r="BC66" s="132"/>
      <c r="BD66" s="132"/>
      <c r="BE66" s="132"/>
      <c r="BF66" s="132"/>
      <c r="BG66" s="132"/>
      <c r="BH66" s="132"/>
      <c r="BI66" s="132"/>
      <c r="BJ66" s="132"/>
      <c r="BK66" s="132"/>
      <c r="BL66" s="132"/>
      <c r="BM66" s="132"/>
      <c r="BN66" s="132"/>
      <c r="BO66" s="132"/>
      <c r="BP66" s="132"/>
      <c r="BQ66" s="132"/>
      <c r="BR66" s="132"/>
    </row>
    <row r="67" spans="1:70" s="133" customFormat="1" ht="40.5" customHeight="1" x14ac:dyDescent="0.2">
      <c r="A67" s="349"/>
      <c r="B67" s="416"/>
      <c r="C67" s="417"/>
      <c r="D67" s="417"/>
      <c r="E67" s="418"/>
      <c r="F67" s="380" t="s">
        <v>517</v>
      </c>
      <c r="G67" s="380"/>
      <c r="H67" s="380"/>
      <c r="I67" s="380"/>
      <c r="J67" s="419">
        <f>J52+J54+J55+J57+J59+J60+J62+J64</f>
        <v>21.813000000000002</v>
      </c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2"/>
      <c r="AU67" s="132"/>
      <c r="AV67" s="132"/>
      <c r="AW67" s="132"/>
      <c r="AX67" s="132"/>
      <c r="AY67" s="132"/>
      <c r="AZ67" s="132"/>
      <c r="BA67" s="132"/>
      <c r="BB67" s="132"/>
      <c r="BC67" s="132"/>
      <c r="BD67" s="132"/>
      <c r="BE67" s="132"/>
      <c r="BF67" s="132"/>
      <c r="BG67" s="132"/>
      <c r="BH67" s="132"/>
      <c r="BI67" s="132"/>
      <c r="BJ67" s="132"/>
      <c r="BK67" s="132"/>
      <c r="BL67" s="132"/>
      <c r="BM67" s="132"/>
      <c r="BN67" s="132"/>
      <c r="BO67" s="132"/>
      <c r="BP67" s="132"/>
      <c r="BQ67" s="132"/>
      <c r="BR67" s="132"/>
    </row>
    <row r="68" spans="1:70" s="133" customFormat="1" ht="40.5" customHeight="1" x14ac:dyDescent="0.2">
      <c r="A68" s="349"/>
      <c r="B68" s="416"/>
      <c r="C68" s="417"/>
      <c r="D68" s="417"/>
      <c r="E68" s="418"/>
      <c r="F68" s="349"/>
      <c r="G68" s="349"/>
      <c r="H68" s="349"/>
      <c r="I68" s="349"/>
      <c r="J68" s="419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132"/>
      <c r="BQ68" s="132"/>
      <c r="BR68" s="132"/>
    </row>
    <row r="69" spans="1:70" s="133" customFormat="1" ht="40.5" customHeight="1" x14ac:dyDescent="0.2">
      <c r="A69" s="407" t="s">
        <v>500</v>
      </c>
      <c r="B69" s="408" t="s">
        <v>505</v>
      </c>
      <c r="C69" s="409"/>
      <c r="D69" s="410"/>
      <c r="E69" s="411"/>
      <c r="F69" s="412"/>
      <c r="G69" s="413"/>
      <c r="H69" s="413"/>
      <c r="I69" s="414"/>
      <c r="J69" s="415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13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132"/>
      <c r="BQ69" s="132"/>
      <c r="BR69" s="132"/>
    </row>
    <row r="70" spans="1:70" s="133" customFormat="1" ht="56.25" customHeight="1" x14ac:dyDescent="0.2">
      <c r="A70" s="345" t="s">
        <v>4</v>
      </c>
      <c r="B70" s="64" t="s">
        <v>0</v>
      </c>
      <c r="C70" s="64" t="s">
        <v>1</v>
      </c>
      <c r="D70" s="64" t="s">
        <v>501</v>
      </c>
      <c r="E70" s="64" t="s">
        <v>502</v>
      </c>
      <c r="F70" s="64" t="s">
        <v>28</v>
      </c>
      <c r="G70" s="64" t="s">
        <v>29</v>
      </c>
      <c r="H70" s="346" t="s">
        <v>30</v>
      </c>
      <c r="I70" s="63" t="s">
        <v>405</v>
      </c>
      <c r="J70" s="64" t="s">
        <v>3</v>
      </c>
      <c r="K70" s="63" t="s">
        <v>503</v>
      </c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2"/>
      <c r="BR70" s="132"/>
    </row>
    <row r="71" spans="1:70" s="133" customFormat="1" ht="114.75" x14ac:dyDescent="0.2">
      <c r="A71" s="354">
        <v>1</v>
      </c>
      <c r="B71" s="262" t="s">
        <v>272</v>
      </c>
      <c r="C71" s="355" t="s">
        <v>271</v>
      </c>
      <c r="D71" s="355" t="s">
        <v>403</v>
      </c>
      <c r="E71" s="290" t="s">
        <v>274</v>
      </c>
      <c r="F71" s="354">
        <v>2004</v>
      </c>
      <c r="G71" s="356"/>
      <c r="H71" s="270" t="s">
        <v>273</v>
      </c>
      <c r="I71" s="357"/>
      <c r="J71" s="358">
        <v>0.1</v>
      </c>
      <c r="K71" s="359" t="s">
        <v>506</v>
      </c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  <c r="AG71" s="132"/>
      <c r="AH71" s="132"/>
      <c r="AI71" s="132"/>
      <c r="AJ71" s="132"/>
      <c r="AK71" s="132"/>
      <c r="AL71" s="132"/>
      <c r="AM71" s="132"/>
      <c r="AN71" s="132"/>
      <c r="AO71" s="132"/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  <c r="BD71" s="132"/>
      <c r="BE71" s="132"/>
      <c r="BF71" s="132"/>
      <c r="BG71" s="132"/>
      <c r="BH71" s="132"/>
      <c r="BI71" s="132"/>
      <c r="BJ71" s="132"/>
      <c r="BK71" s="132"/>
      <c r="BL71" s="132"/>
      <c r="BM71" s="132"/>
      <c r="BN71" s="132"/>
      <c r="BO71" s="132"/>
      <c r="BP71" s="132"/>
      <c r="BQ71" s="132"/>
      <c r="BR71" s="132"/>
    </row>
    <row r="72" spans="1:70" s="133" customFormat="1" ht="25.5" x14ac:dyDescent="0.2">
      <c r="A72" s="174">
        <v>18.100000000000001</v>
      </c>
      <c r="B72" s="165" t="s">
        <v>402</v>
      </c>
      <c r="C72" s="176" t="s">
        <v>401</v>
      </c>
      <c r="D72" s="176" t="s">
        <v>380</v>
      </c>
      <c r="E72" s="100" t="s">
        <v>150</v>
      </c>
      <c r="F72" s="177">
        <v>2016</v>
      </c>
      <c r="G72" s="135">
        <v>53</v>
      </c>
      <c r="H72" s="125" t="s">
        <v>404</v>
      </c>
      <c r="I72" s="173">
        <v>6.798</v>
      </c>
      <c r="J72" s="12">
        <f>I72+0.1</f>
        <v>6.8979999999999997</v>
      </c>
      <c r="K72" s="347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  <c r="BI72" s="132"/>
      <c r="BJ72" s="132"/>
      <c r="BK72" s="132"/>
      <c r="BL72" s="132"/>
      <c r="BM72" s="132"/>
      <c r="BN72" s="132"/>
      <c r="BO72" s="132"/>
      <c r="BP72" s="132"/>
      <c r="BQ72" s="132"/>
      <c r="BR72" s="132"/>
    </row>
    <row r="73" spans="1:70" s="133" customFormat="1" ht="38.25" x14ac:dyDescent="0.2">
      <c r="A73" s="127">
        <v>18.2</v>
      </c>
      <c r="B73" s="11" t="s">
        <v>400</v>
      </c>
      <c r="C73" s="128" t="s">
        <v>275</v>
      </c>
      <c r="D73" s="128" t="s">
        <v>276</v>
      </c>
      <c r="E73" s="124" t="s">
        <v>277</v>
      </c>
      <c r="F73" s="129">
        <v>2014</v>
      </c>
      <c r="G73" s="135">
        <v>101</v>
      </c>
      <c r="H73" s="125" t="s">
        <v>278</v>
      </c>
      <c r="I73" s="131">
        <v>1.532</v>
      </c>
      <c r="J73" s="12">
        <f t="shared" si="0"/>
        <v>1.6320000000000001</v>
      </c>
      <c r="K73" s="347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2"/>
      <c r="AL73" s="132"/>
      <c r="AM73" s="132"/>
      <c r="AN73" s="132"/>
      <c r="AO73" s="132"/>
      <c r="AP73" s="132"/>
      <c r="AQ73" s="132"/>
      <c r="AR73" s="132"/>
      <c r="AS73" s="132"/>
      <c r="AT73" s="132"/>
      <c r="AU73" s="132"/>
      <c r="AV73" s="132"/>
      <c r="AW73" s="132"/>
      <c r="AX73" s="132"/>
      <c r="AY73" s="132"/>
      <c r="AZ73" s="132"/>
      <c r="BA73" s="132"/>
      <c r="BB73" s="132"/>
      <c r="BC73" s="132"/>
      <c r="BD73" s="132"/>
      <c r="BE73" s="132"/>
      <c r="BF73" s="132"/>
      <c r="BG73" s="132"/>
      <c r="BH73" s="132"/>
      <c r="BI73" s="132"/>
      <c r="BJ73" s="132"/>
      <c r="BK73" s="132"/>
      <c r="BL73" s="132"/>
      <c r="BM73" s="132"/>
      <c r="BN73" s="132"/>
      <c r="BO73" s="132"/>
      <c r="BP73" s="132"/>
      <c r="BQ73" s="132"/>
      <c r="BR73" s="132"/>
    </row>
    <row r="74" spans="1:70" s="133" customFormat="1" ht="38.25" customHeight="1" x14ac:dyDescent="0.2">
      <c r="A74" s="142"/>
      <c r="B74" s="137"/>
      <c r="C74" s="134"/>
      <c r="D74" s="134"/>
      <c r="E74" s="138"/>
      <c r="F74" s="348" t="s">
        <v>507</v>
      </c>
      <c r="G74" s="348"/>
      <c r="H74" s="348"/>
      <c r="I74" s="348"/>
      <c r="J74" s="379">
        <v>0.1</v>
      </c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/>
      <c r="BR74" s="132"/>
    </row>
    <row r="75" spans="1:70" s="133" customFormat="1" x14ac:dyDescent="0.2">
      <c r="A75" s="139"/>
      <c r="B75" s="140"/>
      <c r="C75" s="136"/>
      <c r="D75" s="136"/>
      <c r="E75" s="136"/>
      <c r="F75" s="383" t="s">
        <v>516</v>
      </c>
      <c r="G75" s="383"/>
      <c r="H75" s="383"/>
      <c r="I75" s="383"/>
      <c r="J75" s="141">
        <f>J72+J73</f>
        <v>8.5299999999999994</v>
      </c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32"/>
      <c r="AG75" s="132"/>
      <c r="AH75" s="132"/>
      <c r="AI75" s="132"/>
      <c r="AJ75" s="132"/>
      <c r="AK75" s="132"/>
      <c r="AL75" s="132"/>
      <c r="AM75" s="132"/>
      <c r="AN75" s="132"/>
      <c r="AO75" s="132"/>
      <c r="AP75" s="132"/>
      <c r="AQ75" s="132"/>
      <c r="AR75" s="132"/>
      <c r="AS75" s="132"/>
      <c r="AT75" s="132"/>
      <c r="AU75" s="132"/>
      <c r="AV75" s="132"/>
      <c r="AW75" s="132"/>
      <c r="AX75" s="132"/>
      <c r="AY75" s="132"/>
      <c r="AZ75" s="132"/>
      <c r="BA75" s="132"/>
      <c r="BB75" s="132"/>
      <c r="BC75" s="132"/>
      <c r="BD75" s="132"/>
      <c r="BE75" s="132"/>
      <c r="BF75" s="132"/>
      <c r="BG75" s="132"/>
      <c r="BH75" s="132"/>
      <c r="BI75" s="132"/>
      <c r="BJ75" s="132"/>
      <c r="BK75" s="132"/>
      <c r="BL75" s="132"/>
      <c r="BM75" s="132"/>
      <c r="BN75" s="132"/>
      <c r="BO75" s="132"/>
      <c r="BP75" s="132"/>
      <c r="BQ75" s="132"/>
      <c r="BR75" s="132"/>
    </row>
    <row r="76" spans="1:70" s="133" customFormat="1" x14ac:dyDescent="0.2">
      <c r="A76" s="139"/>
      <c r="B76" s="140"/>
      <c r="C76" s="136"/>
      <c r="D76" s="136"/>
      <c r="E76" s="136"/>
      <c r="F76" s="349"/>
      <c r="G76" s="349"/>
      <c r="H76" s="349"/>
      <c r="I76" s="349"/>
      <c r="J76" s="141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2"/>
      <c r="BK76" s="132"/>
      <c r="BL76" s="132"/>
      <c r="BM76" s="132"/>
      <c r="BN76" s="132"/>
      <c r="BO76" s="132"/>
      <c r="BP76" s="132"/>
      <c r="BQ76" s="132"/>
      <c r="BR76" s="132"/>
    </row>
    <row r="77" spans="1:70" s="133" customFormat="1" ht="55.5" customHeight="1" x14ac:dyDescent="0.2">
      <c r="A77" s="139" t="s">
        <v>515</v>
      </c>
      <c r="B77" s="382" t="s">
        <v>512</v>
      </c>
      <c r="C77" s="382"/>
      <c r="D77" s="136"/>
      <c r="E77" s="136"/>
      <c r="F77" s="349"/>
      <c r="G77" s="349"/>
      <c r="H77" s="349"/>
      <c r="I77" s="349"/>
      <c r="J77" s="141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2"/>
      <c r="AJ77" s="132"/>
      <c r="AK77" s="132"/>
      <c r="AL77" s="132"/>
      <c r="AM77" s="132"/>
      <c r="AN77" s="132"/>
      <c r="AO77" s="132"/>
      <c r="AP77" s="132"/>
      <c r="AQ77" s="132"/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  <c r="BB77" s="132"/>
      <c r="BC77" s="132"/>
      <c r="BD77" s="132"/>
      <c r="BE77" s="132"/>
      <c r="BF77" s="132"/>
      <c r="BG77" s="132"/>
      <c r="BH77" s="132"/>
      <c r="BI77" s="132"/>
      <c r="BJ77" s="132"/>
      <c r="BK77" s="132"/>
      <c r="BL77" s="132"/>
      <c r="BM77" s="132"/>
      <c r="BN77" s="132"/>
      <c r="BO77" s="132"/>
      <c r="BP77" s="132"/>
      <c r="BQ77" s="132"/>
      <c r="BR77" s="132"/>
    </row>
    <row r="78" spans="1:70" ht="15.75" x14ac:dyDescent="0.2">
      <c r="A78" s="114"/>
      <c r="B78" s="136"/>
      <c r="C78" s="115"/>
      <c r="D78" s="115"/>
      <c r="E78" s="115"/>
      <c r="F78" s="114"/>
      <c r="G78" s="116"/>
      <c r="H78" s="116"/>
      <c r="I78" s="117"/>
      <c r="J78" s="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</row>
    <row r="79" spans="1:70" ht="25.5" customHeight="1" x14ac:dyDescent="0.2">
      <c r="A79" s="350" t="s">
        <v>4</v>
      </c>
      <c r="B79" s="351" t="s">
        <v>0</v>
      </c>
      <c r="C79" s="351" t="s">
        <v>1</v>
      </c>
      <c r="D79" s="351" t="s">
        <v>501</v>
      </c>
      <c r="E79" s="351" t="s">
        <v>502</v>
      </c>
      <c r="F79" s="351" t="s">
        <v>28</v>
      </c>
      <c r="G79" s="351" t="s">
        <v>29</v>
      </c>
      <c r="H79" s="352" t="s">
        <v>30</v>
      </c>
      <c r="I79" s="353" t="s">
        <v>503</v>
      </c>
      <c r="J79" s="351" t="s">
        <v>3</v>
      </c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</row>
    <row r="80" spans="1:70" ht="55.5" customHeight="1" x14ac:dyDescent="0.2">
      <c r="A80" s="360">
        <v>1</v>
      </c>
      <c r="B80" s="355" t="s">
        <v>509</v>
      </c>
      <c r="C80" s="355" t="s">
        <v>508</v>
      </c>
      <c r="D80" s="355" t="s">
        <v>510</v>
      </c>
      <c r="E80" s="355" t="s">
        <v>511</v>
      </c>
      <c r="F80" s="360">
        <v>2010</v>
      </c>
      <c r="G80" s="361"/>
      <c r="H80" s="361" t="s">
        <v>513</v>
      </c>
      <c r="I80" s="362" t="s">
        <v>514</v>
      </c>
      <c r="J80" s="363">
        <v>0.1</v>
      </c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</row>
    <row r="81" spans="1:70" ht="15.75" customHeight="1" x14ac:dyDescent="0.2">
      <c r="A81" s="114"/>
      <c r="B81" s="115"/>
      <c r="C81" s="115"/>
      <c r="D81" s="115"/>
      <c r="E81" s="115"/>
      <c r="F81" s="365" t="s">
        <v>507</v>
      </c>
      <c r="G81" s="365"/>
      <c r="H81" s="365"/>
      <c r="I81" s="365"/>
      <c r="J81" s="379">
        <v>0.1</v>
      </c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</row>
    <row r="82" spans="1:70" ht="15.75" x14ac:dyDescent="0.2">
      <c r="A82" s="114"/>
      <c r="B82" s="115"/>
      <c r="C82" s="115"/>
      <c r="D82" s="115"/>
      <c r="E82" s="115"/>
      <c r="F82" s="114"/>
      <c r="G82" s="364"/>
      <c r="H82" s="116"/>
      <c r="I82" s="117"/>
      <c r="J82" s="118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</row>
    <row r="83" spans="1:70" ht="15.75" x14ac:dyDescent="0.2">
      <c r="A83" s="114"/>
      <c r="B83" s="115"/>
      <c r="C83" s="115"/>
      <c r="D83" s="115"/>
      <c r="E83" s="115"/>
      <c r="F83" s="114"/>
      <c r="G83" s="116"/>
      <c r="H83" s="116"/>
      <c r="I83" s="117"/>
      <c r="J83" s="118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</row>
    <row r="84" spans="1:70" ht="25.5" customHeight="1" x14ac:dyDescent="0.2">
      <c r="A84" s="114"/>
      <c r="B84" s="386" t="s">
        <v>522</v>
      </c>
      <c r="C84" s="115"/>
      <c r="D84" s="385" t="s">
        <v>523</v>
      </c>
      <c r="E84" s="385"/>
      <c r="F84" s="385"/>
      <c r="G84" s="385"/>
      <c r="H84" s="116"/>
      <c r="I84" s="117"/>
      <c r="J84" s="118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</row>
    <row r="85" spans="1:70" ht="15.75" x14ac:dyDescent="0.2">
      <c r="A85" s="114"/>
      <c r="B85" s="115"/>
      <c r="C85" s="115"/>
      <c r="D85" s="115"/>
      <c r="E85" s="115"/>
      <c r="F85" s="114"/>
      <c r="G85" s="116"/>
      <c r="H85" s="116"/>
      <c r="I85" s="117"/>
      <c r="J85" s="118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</row>
    <row r="86" spans="1:70" ht="15.75" x14ac:dyDescent="0.2">
      <c r="A86" s="114"/>
      <c r="B86" s="115"/>
      <c r="C86" s="115"/>
      <c r="D86" s="115"/>
      <c r="E86" s="115"/>
      <c r="F86" s="114"/>
      <c r="G86" s="116"/>
      <c r="H86" s="116"/>
      <c r="I86" s="117"/>
      <c r="J86" s="118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</row>
    <row r="87" spans="1:70" ht="15.75" x14ac:dyDescent="0.2">
      <c r="A87" s="114"/>
      <c r="B87" s="115"/>
      <c r="C87" s="115"/>
      <c r="D87" s="115"/>
      <c r="E87" s="115"/>
      <c r="F87" s="114"/>
      <c r="G87" s="116"/>
      <c r="H87" s="116"/>
      <c r="I87" s="117"/>
      <c r="J87" s="118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</row>
    <row r="88" spans="1:70" ht="15.75" x14ac:dyDescent="0.2">
      <c r="A88" s="114"/>
      <c r="B88" s="115"/>
      <c r="C88" s="115"/>
      <c r="D88" s="115"/>
      <c r="E88" s="115"/>
      <c r="F88" s="114"/>
      <c r="G88" s="116"/>
      <c r="H88" s="116"/>
      <c r="I88" s="117"/>
      <c r="J88" s="118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</row>
    <row r="89" spans="1:70" ht="15.75" x14ac:dyDescent="0.2">
      <c r="A89" s="15"/>
      <c r="B89" s="115"/>
      <c r="C89" s="16"/>
      <c r="D89" s="16"/>
      <c r="E89" s="16"/>
      <c r="F89" s="15"/>
      <c r="G89" s="17"/>
      <c r="H89" s="17"/>
      <c r="I89" s="9"/>
      <c r="J89" s="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</row>
    <row r="90" spans="1:70" ht="15.75" x14ac:dyDescent="0.2">
      <c r="A90" s="15"/>
      <c r="B90" s="16"/>
      <c r="C90" s="16"/>
      <c r="D90" s="16"/>
      <c r="E90" s="16"/>
      <c r="F90" s="15"/>
      <c r="G90" s="17"/>
      <c r="H90" s="17"/>
      <c r="I90" s="9"/>
      <c r="J90" s="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</row>
    <row r="91" spans="1:70" ht="15.75" x14ac:dyDescent="0.2">
      <c r="A91" s="15"/>
      <c r="B91" s="16"/>
      <c r="C91" s="16"/>
      <c r="D91" s="16"/>
      <c r="E91" s="16"/>
      <c r="F91" s="15"/>
      <c r="G91" s="17"/>
      <c r="H91" s="17"/>
      <c r="I91" s="9"/>
      <c r="J91" s="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</row>
    <row r="92" spans="1:70" ht="15.75" x14ac:dyDescent="0.2">
      <c r="A92" s="15"/>
      <c r="B92" s="16"/>
      <c r="C92" s="16"/>
      <c r="D92" s="16"/>
      <c r="E92" s="16"/>
      <c r="F92" s="15"/>
      <c r="G92" s="17"/>
      <c r="H92" s="17"/>
      <c r="I92" s="9"/>
      <c r="J92" s="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</row>
    <row r="93" spans="1:70" ht="15.75" x14ac:dyDescent="0.2">
      <c r="A93" s="15"/>
      <c r="B93" s="16"/>
      <c r="C93" s="16"/>
      <c r="D93" s="16"/>
      <c r="E93" s="16"/>
      <c r="F93" s="15"/>
      <c r="G93" s="17"/>
      <c r="H93" s="17"/>
      <c r="I93" s="9"/>
      <c r="J93" s="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</row>
    <row r="94" spans="1:70" ht="15.75" x14ac:dyDescent="0.2">
      <c r="A94" s="15"/>
      <c r="B94" s="16"/>
      <c r="C94" s="16"/>
      <c r="D94" s="16"/>
      <c r="E94" s="16"/>
      <c r="F94" s="15"/>
      <c r="G94" s="17"/>
      <c r="H94" s="17"/>
      <c r="I94" s="9"/>
      <c r="J94" s="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</row>
    <row r="95" spans="1:70" ht="15.75" x14ac:dyDescent="0.2">
      <c r="A95" s="15"/>
      <c r="B95" s="16"/>
      <c r="C95" s="16"/>
      <c r="D95" s="16"/>
      <c r="E95" s="16"/>
      <c r="F95" s="15"/>
      <c r="G95" s="17"/>
      <c r="H95" s="17"/>
      <c r="I95" s="9"/>
      <c r="J95" s="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</row>
    <row r="96" spans="1:70" ht="15.75" x14ac:dyDescent="0.2">
      <c r="A96" s="15"/>
      <c r="B96" s="16"/>
      <c r="C96" s="16"/>
      <c r="D96" s="16"/>
      <c r="E96" s="16"/>
      <c r="F96" s="15"/>
      <c r="G96" s="17"/>
      <c r="H96" s="17"/>
      <c r="I96" s="9"/>
      <c r="J96" s="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</row>
    <row r="97" spans="1:70" ht="15.75" x14ac:dyDescent="0.2">
      <c r="A97" s="15"/>
      <c r="B97" s="16"/>
      <c r="C97" s="16"/>
      <c r="D97" s="16"/>
      <c r="E97" s="16"/>
      <c r="F97" s="15"/>
      <c r="G97" s="17"/>
      <c r="H97" s="17"/>
      <c r="I97" s="9"/>
      <c r="J97" s="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</row>
    <row r="98" spans="1:70" ht="15.75" x14ac:dyDescent="0.2">
      <c r="A98" s="15"/>
      <c r="B98" s="16"/>
      <c r="C98" s="16"/>
      <c r="D98" s="16"/>
      <c r="E98" s="16"/>
      <c r="F98" s="15"/>
      <c r="G98" s="17"/>
      <c r="H98" s="17"/>
      <c r="I98" s="9"/>
      <c r="J98" s="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</row>
    <row r="99" spans="1:70" ht="15.75" x14ac:dyDescent="0.2">
      <c r="A99" s="15"/>
      <c r="B99" s="16"/>
      <c r="C99" s="16"/>
      <c r="D99" s="16"/>
      <c r="E99" s="16"/>
      <c r="F99" s="15"/>
      <c r="G99" s="17"/>
      <c r="H99" s="17"/>
      <c r="I99" s="9"/>
      <c r="J99" s="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</row>
    <row r="100" spans="1:70" ht="15.75" x14ac:dyDescent="0.2">
      <c r="A100" s="15"/>
      <c r="B100" s="16"/>
      <c r="C100" s="16"/>
      <c r="D100" s="16"/>
      <c r="E100" s="16"/>
      <c r="F100" s="15"/>
      <c r="G100" s="17"/>
      <c r="H100" s="17"/>
      <c r="I100" s="9"/>
      <c r="J100" s="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</row>
    <row r="101" spans="1:70" ht="15.75" x14ac:dyDescent="0.2">
      <c r="A101" s="15"/>
      <c r="B101" s="16"/>
      <c r="C101" s="16"/>
      <c r="D101" s="16"/>
      <c r="E101" s="16"/>
      <c r="F101" s="15"/>
      <c r="G101" s="17"/>
      <c r="H101" s="17"/>
      <c r="I101" s="9"/>
      <c r="J101" s="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</row>
    <row r="102" spans="1:70" ht="15.75" x14ac:dyDescent="0.2">
      <c r="A102" s="15"/>
      <c r="B102" s="16"/>
      <c r="C102" s="16"/>
      <c r="D102" s="16"/>
      <c r="E102" s="16"/>
      <c r="F102" s="15"/>
      <c r="G102" s="15"/>
      <c r="H102" s="15"/>
      <c r="I102" s="18"/>
      <c r="J102" s="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</row>
    <row r="103" spans="1:70" ht="15.75" x14ac:dyDescent="0.2">
      <c r="A103" s="15"/>
      <c r="B103" s="16"/>
      <c r="C103" s="16"/>
      <c r="D103" s="16"/>
      <c r="E103" s="16"/>
      <c r="F103" s="15"/>
      <c r="G103" s="17"/>
      <c r="H103" s="17"/>
      <c r="I103" s="9"/>
      <c r="J103" s="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</row>
    <row r="104" spans="1:70" ht="15.75" x14ac:dyDescent="0.2">
      <c r="A104" s="15"/>
      <c r="B104" s="16"/>
      <c r="C104" s="16"/>
      <c r="D104" s="16"/>
      <c r="E104" s="16"/>
      <c r="F104" s="15"/>
      <c r="G104" s="17"/>
      <c r="H104" s="17"/>
      <c r="I104" s="9"/>
      <c r="J104" s="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</row>
    <row r="105" spans="1:70" ht="15.75" x14ac:dyDescent="0.2">
      <c r="A105" s="15"/>
      <c r="B105" s="16"/>
      <c r="C105" s="16"/>
      <c r="D105" s="16"/>
      <c r="E105" s="16"/>
      <c r="F105" s="15"/>
      <c r="G105" s="17"/>
      <c r="H105" s="17"/>
      <c r="I105" s="9"/>
      <c r="J105" s="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</row>
    <row r="106" spans="1:70" ht="15.75" x14ac:dyDescent="0.2">
      <c r="A106" s="15"/>
      <c r="B106" s="16"/>
      <c r="C106" s="16"/>
      <c r="D106" s="16"/>
      <c r="E106" s="16"/>
      <c r="F106" s="15"/>
      <c r="G106" s="17"/>
      <c r="H106" s="17"/>
      <c r="I106" s="9"/>
      <c r="J106" s="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</row>
    <row r="107" spans="1:70" ht="15.75" x14ac:dyDescent="0.2">
      <c r="A107" s="15"/>
      <c r="B107" s="16"/>
      <c r="C107" s="16"/>
      <c r="D107" s="16"/>
      <c r="E107" s="16"/>
      <c r="F107" s="15"/>
      <c r="G107" s="17"/>
      <c r="H107" s="17"/>
      <c r="I107" s="9"/>
      <c r="J107" s="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</row>
    <row r="108" spans="1:70" ht="15.75" x14ac:dyDescent="0.2">
      <c r="A108" s="15"/>
      <c r="B108" s="16"/>
      <c r="C108" s="16"/>
      <c r="D108" s="16"/>
      <c r="E108" s="16"/>
      <c r="F108" s="15"/>
      <c r="G108" s="17"/>
      <c r="H108" s="17"/>
      <c r="I108" s="9"/>
      <c r="J108" s="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</row>
    <row r="109" spans="1:70" ht="15.75" x14ac:dyDescent="0.2">
      <c r="A109" s="15"/>
      <c r="B109" s="16"/>
      <c r="C109" s="16"/>
      <c r="D109" s="16"/>
      <c r="E109" s="16"/>
      <c r="F109" s="15"/>
      <c r="G109" s="17"/>
      <c r="H109" s="17"/>
      <c r="I109" s="9"/>
      <c r="J109" s="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</row>
    <row r="110" spans="1:70" ht="15.75" x14ac:dyDescent="0.2">
      <c r="A110" s="15"/>
      <c r="B110" s="16"/>
      <c r="C110" s="16"/>
      <c r="D110" s="16"/>
      <c r="E110" s="16"/>
      <c r="F110" s="15"/>
      <c r="G110" s="17"/>
      <c r="H110" s="17"/>
      <c r="I110" s="9"/>
      <c r="J110" s="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</row>
    <row r="111" spans="1:70" ht="15.75" x14ac:dyDescent="0.2">
      <c r="A111" s="15"/>
      <c r="B111" s="16"/>
      <c r="C111" s="16"/>
      <c r="D111" s="16"/>
      <c r="E111" s="16"/>
      <c r="F111" s="15"/>
      <c r="G111" s="17"/>
      <c r="H111" s="17"/>
      <c r="I111" s="9"/>
      <c r="J111" s="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</row>
    <row r="112" spans="1:70" ht="15.75" x14ac:dyDescent="0.2">
      <c r="A112" s="15"/>
      <c r="B112" s="16"/>
      <c r="C112" s="16"/>
      <c r="D112" s="16"/>
      <c r="E112" s="16"/>
      <c r="F112" s="15"/>
      <c r="G112" s="17"/>
      <c r="H112" s="17"/>
      <c r="I112" s="9"/>
      <c r="J112" s="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</row>
    <row r="113" spans="1:70" ht="15.75" x14ac:dyDescent="0.2">
      <c r="A113" s="15"/>
      <c r="B113" s="16"/>
      <c r="C113" s="16"/>
      <c r="D113" s="16"/>
      <c r="E113" s="16"/>
      <c r="F113" s="15"/>
      <c r="G113" s="17"/>
      <c r="H113" s="17"/>
      <c r="I113" s="9"/>
      <c r="J113" s="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</row>
    <row r="114" spans="1:70" ht="15.75" x14ac:dyDescent="0.2">
      <c r="A114" s="15"/>
      <c r="B114" s="16"/>
      <c r="C114" s="16"/>
      <c r="D114" s="16"/>
      <c r="E114" s="16"/>
      <c r="F114" s="15"/>
      <c r="G114" s="17"/>
      <c r="H114" s="17"/>
      <c r="I114" s="9"/>
      <c r="J114" s="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</row>
    <row r="115" spans="1:70" ht="15.75" x14ac:dyDescent="0.2">
      <c r="A115" s="15"/>
      <c r="B115" s="16"/>
      <c r="C115" s="16"/>
      <c r="D115" s="16"/>
      <c r="E115" s="16"/>
      <c r="F115" s="15"/>
      <c r="G115" s="17"/>
      <c r="H115" s="17"/>
      <c r="I115" s="9"/>
      <c r="J115" s="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</row>
    <row r="116" spans="1:70" ht="15.75" x14ac:dyDescent="0.2">
      <c r="A116" s="15"/>
      <c r="B116" s="16"/>
      <c r="C116" s="16"/>
      <c r="D116" s="16"/>
      <c r="E116" s="16"/>
      <c r="F116" s="15"/>
      <c r="G116" s="17"/>
      <c r="H116" s="17"/>
      <c r="I116" s="18"/>
      <c r="J116" s="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</row>
    <row r="117" spans="1:70" ht="15.75" x14ac:dyDescent="0.2">
      <c r="A117" s="15"/>
      <c r="B117" s="16"/>
      <c r="C117" s="16"/>
      <c r="D117" s="16"/>
      <c r="E117" s="16"/>
      <c r="F117" s="15"/>
      <c r="G117" s="17"/>
      <c r="H117" s="17"/>
      <c r="I117" s="9"/>
      <c r="J117" s="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</row>
    <row r="118" spans="1:70" ht="15.75" x14ac:dyDescent="0.2">
      <c r="A118" s="15"/>
      <c r="B118" s="16"/>
      <c r="C118" s="16"/>
      <c r="D118" s="16"/>
      <c r="E118" s="16"/>
      <c r="F118" s="15"/>
      <c r="G118" s="17"/>
      <c r="H118" s="17"/>
      <c r="I118" s="9"/>
      <c r="J118" s="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</row>
    <row r="119" spans="1:70" ht="15.75" x14ac:dyDescent="0.2">
      <c r="A119" s="15"/>
      <c r="B119" s="16"/>
      <c r="C119" s="16"/>
      <c r="D119" s="16"/>
      <c r="E119" s="16"/>
      <c r="F119" s="15"/>
      <c r="G119" s="17"/>
      <c r="H119" s="17"/>
      <c r="I119" s="9"/>
      <c r="J119" s="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</row>
    <row r="120" spans="1:70" ht="15.75" x14ac:dyDescent="0.2">
      <c r="A120" s="15"/>
      <c r="B120" s="16"/>
      <c r="C120" s="16"/>
      <c r="D120" s="16"/>
      <c r="E120" s="16"/>
      <c r="F120" s="15"/>
      <c r="G120" s="17"/>
      <c r="H120" s="17"/>
      <c r="I120" s="9"/>
      <c r="J120" s="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</row>
    <row r="121" spans="1:70" ht="15.75" x14ac:dyDescent="0.2">
      <c r="A121" s="15"/>
      <c r="B121" s="16"/>
      <c r="C121" s="16"/>
      <c r="D121" s="16"/>
      <c r="E121" s="16"/>
      <c r="F121" s="15"/>
      <c r="G121" s="17"/>
      <c r="H121" s="17"/>
      <c r="I121" s="9"/>
      <c r="J121" s="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</row>
    <row r="122" spans="1:70" ht="15.75" x14ac:dyDescent="0.2">
      <c r="A122" s="15"/>
      <c r="B122" s="16"/>
      <c r="C122" s="16"/>
      <c r="D122" s="16"/>
      <c r="E122" s="16"/>
      <c r="F122" s="15"/>
      <c r="G122" s="17"/>
      <c r="H122" s="17"/>
      <c r="I122" s="9"/>
      <c r="J122" s="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</row>
    <row r="123" spans="1:70" ht="15.75" x14ac:dyDescent="0.2">
      <c r="A123" s="15"/>
      <c r="B123" s="16"/>
      <c r="C123" s="16"/>
      <c r="D123" s="16"/>
      <c r="E123" s="16"/>
      <c r="F123" s="15"/>
      <c r="G123" s="17"/>
      <c r="H123" s="17"/>
      <c r="I123" s="9"/>
      <c r="J123" s="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</row>
    <row r="124" spans="1:70" ht="15.75" x14ac:dyDescent="0.2">
      <c r="A124" s="15"/>
      <c r="B124" s="16"/>
      <c r="C124" s="16"/>
      <c r="D124" s="16"/>
      <c r="E124" s="16"/>
      <c r="F124" s="15"/>
      <c r="G124" s="17"/>
      <c r="H124" s="17"/>
      <c r="I124" s="9"/>
      <c r="J124" s="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</row>
    <row r="125" spans="1:70" ht="15.75" x14ac:dyDescent="0.2">
      <c r="A125" s="15"/>
      <c r="B125" s="16"/>
      <c r="C125" s="16"/>
      <c r="D125" s="16"/>
      <c r="E125" s="16"/>
      <c r="F125" s="15"/>
      <c r="G125" s="17"/>
      <c r="H125" s="17"/>
      <c r="I125" s="9"/>
      <c r="J125" s="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</row>
    <row r="126" spans="1:70" ht="15.75" x14ac:dyDescent="0.2">
      <c r="A126" s="15"/>
      <c r="B126" s="16"/>
      <c r="C126" s="16"/>
      <c r="D126" s="16"/>
      <c r="E126" s="16"/>
      <c r="F126" s="15"/>
      <c r="G126" s="15"/>
      <c r="H126" s="17"/>
      <c r="I126" s="9"/>
      <c r="J126" s="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</row>
    <row r="127" spans="1:70" ht="15.75" x14ac:dyDescent="0.2">
      <c r="A127" s="17"/>
      <c r="B127" s="16"/>
      <c r="C127" s="16"/>
      <c r="D127" s="16"/>
      <c r="E127" s="16"/>
      <c r="F127" s="15"/>
      <c r="G127" s="17"/>
      <c r="H127" s="17"/>
      <c r="I127" s="9"/>
      <c r="J127" s="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</row>
    <row r="128" spans="1:70" ht="15.75" x14ac:dyDescent="0.2">
      <c r="A128" s="17"/>
      <c r="B128" s="16"/>
      <c r="C128" s="16"/>
      <c r="D128" s="16"/>
      <c r="E128" s="16"/>
      <c r="F128" s="15"/>
      <c r="G128" s="17"/>
      <c r="H128" s="17"/>
      <c r="I128" s="9"/>
      <c r="J128" s="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</row>
    <row r="129" spans="1:70" ht="15.75" x14ac:dyDescent="0.2">
      <c r="A129" s="17"/>
      <c r="B129" s="16"/>
      <c r="C129" s="16"/>
      <c r="D129" s="16"/>
      <c r="E129" s="16"/>
      <c r="F129" s="15"/>
      <c r="G129" s="17"/>
      <c r="H129" s="17"/>
      <c r="I129" s="9"/>
      <c r="J129" s="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</row>
    <row r="130" spans="1:70" ht="15.75" x14ac:dyDescent="0.2">
      <c r="A130" s="17"/>
      <c r="B130" s="16"/>
      <c r="C130" s="16"/>
      <c r="D130" s="16"/>
      <c r="E130" s="16"/>
      <c r="F130" s="15"/>
      <c r="G130" s="17"/>
      <c r="H130" s="17"/>
      <c r="I130" s="9"/>
      <c r="J130" s="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</row>
    <row r="131" spans="1:70" ht="15.75" x14ac:dyDescent="0.2">
      <c r="A131" s="17"/>
      <c r="B131" s="16"/>
      <c r="C131" s="16"/>
      <c r="D131" s="16"/>
      <c r="E131" s="16"/>
      <c r="F131" s="15"/>
      <c r="G131" s="17"/>
      <c r="H131" s="17"/>
      <c r="I131" s="9"/>
      <c r="J131" s="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</row>
    <row r="132" spans="1:70" ht="15.75" x14ac:dyDescent="0.2">
      <c r="A132" s="17"/>
      <c r="B132" s="16"/>
      <c r="C132" s="16"/>
      <c r="D132" s="16"/>
      <c r="E132" s="16"/>
      <c r="F132" s="15"/>
      <c r="G132" s="17"/>
      <c r="H132" s="17"/>
      <c r="I132" s="9"/>
      <c r="J132" s="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</row>
    <row r="133" spans="1:70" ht="15.75" x14ac:dyDescent="0.2">
      <c r="A133" s="17"/>
      <c r="B133" s="16"/>
      <c r="C133" s="16"/>
      <c r="D133" s="16"/>
      <c r="E133" s="16"/>
      <c r="F133" s="15"/>
      <c r="G133" s="17"/>
      <c r="H133" s="17"/>
      <c r="I133" s="9"/>
      <c r="J133" s="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</row>
    <row r="134" spans="1:70" ht="15.75" x14ac:dyDescent="0.2">
      <c r="A134" s="17"/>
      <c r="B134" s="16"/>
      <c r="C134" s="16"/>
      <c r="D134" s="16"/>
      <c r="E134" s="16"/>
      <c r="F134" s="15"/>
      <c r="G134" s="17"/>
      <c r="H134" s="17"/>
      <c r="I134" s="9"/>
      <c r="J134" s="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</row>
    <row r="135" spans="1:70" ht="15.75" x14ac:dyDescent="0.2">
      <c r="A135" s="17"/>
      <c r="B135" s="16"/>
      <c r="C135" s="16"/>
      <c r="D135" s="16"/>
      <c r="E135" s="16"/>
      <c r="F135" s="15"/>
      <c r="G135" s="17"/>
      <c r="H135" s="17"/>
      <c r="I135" s="9"/>
      <c r="J135" s="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</row>
    <row r="136" spans="1:70" ht="15.75" x14ac:dyDescent="0.2">
      <c r="A136" s="17"/>
      <c r="B136" s="16"/>
      <c r="C136" s="16"/>
      <c r="D136" s="16"/>
      <c r="E136" s="16"/>
      <c r="F136" s="15"/>
      <c r="G136" s="17"/>
      <c r="H136" s="17"/>
      <c r="I136" s="9"/>
      <c r="J136" s="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</row>
    <row r="137" spans="1:70" ht="15.75" x14ac:dyDescent="0.2">
      <c r="A137" s="17"/>
      <c r="B137" s="16"/>
      <c r="C137" s="16"/>
      <c r="D137" s="16"/>
      <c r="E137" s="16"/>
      <c r="F137" s="15"/>
      <c r="G137" s="17"/>
      <c r="H137" s="17"/>
      <c r="I137" s="9"/>
      <c r="J137" s="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</row>
    <row r="138" spans="1:70" ht="15.75" x14ac:dyDescent="0.2">
      <c r="A138" s="17"/>
      <c r="B138" s="16"/>
      <c r="C138" s="16"/>
      <c r="D138" s="16"/>
      <c r="E138" s="16"/>
      <c r="F138" s="15"/>
      <c r="G138" s="17"/>
      <c r="H138" s="17"/>
      <c r="I138" s="9"/>
      <c r="J138" s="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</row>
    <row r="139" spans="1:70" x14ac:dyDescent="0.2">
      <c r="A139" s="1"/>
      <c r="B139" s="16"/>
      <c r="C139" s="3"/>
      <c r="D139" s="3"/>
      <c r="E139" s="3"/>
      <c r="F139" s="1"/>
      <c r="G139" s="1"/>
      <c r="H139" s="1"/>
      <c r="I139" s="1"/>
      <c r="J139" s="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</row>
    <row r="140" spans="1:70" x14ac:dyDescent="0.2">
      <c r="A140" s="1"/>
      <c r="B140" s="3"/>
      <c r="C140" s="3"/>
      <c r="D140" s="3"/>
      <c r="E140" s="3"/>
      <c r="F140" s="1"/>
      <c r="G140" s="1"/>
      <c r="H140" s="1"/>
      <c r="I140" s="1"/>
      <c r="J140" s="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</row>
    <row r="141" spans="1:70" x14ac:dyDescent="0.2">
      <c r="A141" s="1"/>
      <c r="B141" s="3"/>
      <c r="C141" s="3"/>
      <c r="D141" s="3"/>
      <c r="E141" s="3"/>
      <c r="F141" s="1"/>
      <c r="G141" s="1"/>
      <c r="H141" s="1"/>
      <c r="I141" s="1"/>
      <c r="J141" s="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</row>
    <row r="142" spans="1:70" x14ac:dyDescent="0.2">
      <c r="A142" s="1"/>
      <c r="B142" s="3"/>
      <c r="C142" s="3"/>
      <c r="D142" s="3"/>
      <c r="E142" s="3"/>
      <c r="F142" s="1"/>
      <c r="G142" s="1"/>
      <c r="H142" s="1"/>
      <c r="I142" s="1"/>
      <c r="J142" s="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</row>
    <row r="143" spans="1:70" x14ac:dyDescent="0.2">
      <c r="A143" s="1"/>
      <c r="B143" s="3"/>
      <c r="C143" s="3"/>
      <c r="D143" s="3"/>
      <c r="E143" s="3"/>
      <c r="F143" s="1"/>
      <c r="G143" s="1"/>
      <c r="H143" s="1"/>
      <c r="I143" s="1"/>
      <c r="J143" s="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</row>
    <row r="144" spans="1:70" x14ac:dyDescent="0.2">
      <c r="A144" s="1"/>
      <c r="B144" s="3"/>
      <c r="C144" s="3"/>
      <c r="D144" s="3"/>
      <c r="E144" s="3"/>
      <c r="F144" s="1"/>
      <c r="G144" s="1"/>
      <c r="H144" s="1"/>
      <c r="I144" s="1"/>
      <c r="J144" s="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</row>
    <row r="145" spans="1:70" x14ac:dyDescent="0.2">
      <c r="A145" s="1"/>
      <c r="B145" s="3"/>
      <c r="C145" s="3"/>
      <c r="D145" s="3"/>
      <c r="E145" s="3"/>
      <c r="F145" s="1"/>
      <c r="G145" s="1"/>
      <c r="H145" s="1"/>
      <c r="I145" s="1"/>
      <c r="J145" s="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</row>
    <row r="146" spans="1:70" x14ac:dyDescent="0.2">
      <c r="A146" s="1"/>
      <c r="B146" s="3"/>
      <c r="C146" s="3"/>
      <c r="D146" s="3"/>
      <c r="E146" s="3"/>
      <c r="F146" s="1"/>
      <c r="G146" s="1"/>
      <c r="H146" s="1"/>
      <c r="I146" s="1"/>
      <c r="J146" s="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</row>
    <row r="147" spans="1:70" x14ac:dyDescent="0.2">
      <c r="A147" s="1"/>
      <c r="B147" s="3"/>
      <c r="C147" s="3"/>
      <c r="D147" s="3"/>
      <c r="E147" s="3"/>
      <c r="F147" s="1"/>
      <c r="G147" s="1"/>
      <c r="H147" s="1"/>
      <c r="I147" s="1"/>
      <c r="J147" s="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</row>
    <row r="148" spans="1:70" x14ac:dyDescent="0.2">
      <c r="A148" s="1"/>
      <c r="B148" s="3"/>
      <c r="C148" s="3"/>
      <c r="D148" s="3"/>
      <c r="E148" s="3"/>
      <c r="F148" s="1"/>
      <c r="G148" s="1"/>
      <c r="H148" s="1"/>
      <c r="I148" s="1"/>
      <c r="J148" s="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</row>
    <row r="149" spans="1:70" x14ac:dyDescent="0.2">
      <c r="A149" s="1"/>
      <c r="B149" s="3"/>
      <c r="C149" s="3"/>
      <c r="D149" s="3"/>
      <c r="E149" s="3"/>
      <c r="F149" s="1"/>
      <c r="G149" s="1"/>
      <c r="H149" s="1"/>
      <c r="I149" s="1"/>
      <c r="J149" s="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</row>
    <row r="150" spans="1:70" x14ac:dyDescent="0.2">
      <c r="A150" s="1"/>
      <c r="B150" s="3"/>
      <c r="C150" s="3"/>
      <c r="D150" s="3"/>
      <c r="E150" s="3"/>
      <c r="F150" s="1"/>
      <c r="G150" s="1"/>
      <c r="H150" s="1"/>
      <c r="I150" s="1"/>
      <c r="J150" s="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</row>
    <row r="151" spans="1:70" x14ac:dyDescent="0.2">
      <c r="A151" s="1"/>
      <c r="B151" s="3"/>
      <c r="C151" s="3"/>
      <c r="D151" s="3"/>
      <c r="E151" s="3"/>
      <c r="F151" s="1"/>
      <c r="G151" s="1"/>
      <c r="H151" s="1"/>
      <c r="I151" s="1"/>
      <c r="J151" s="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</row>
    <row r="152" spans="1:70" x14ac:dyDescent="0.2">
      <c r="A152" s="1"/>
      <c r="B152" s="3"/>
      <c r="C152" s="3"/>
      <c r="D152" s="3"/>
      <c r="E152" s="3"/>
      <c r="F152" s="1"/>
      <c r="G152" s="1"/>
      <c r="H152" s="1"/>
      <c r="I152" s="1"/>
      <c r="J152" s="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</row>
    <row r="153" spans="1:70" x14ac:dyDescent="0.2">
      <c r="A153" s="1"/>
      <c r="B153" s="3"/>
      <c r="C153" s="3"/>
      <c r="D153" s="3"/>
      <c r="E153" s="3"/>
      <c r="F153" s="1"/>
      <c r="G153" s="1"/>
      <c r="H153" s="1"/>
      <c r="I153" s="1"/>
      <c r="J153" s="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</row>
    <row r="154" spans="1:70" x14ac:dyDescent="0.2">
      <c r="A154" s="1"/>
      <c r="B154" s="3"/>
      <c r="C154" s="3"/>
      <c r="D154" s="3"/>
      <c r="E154" s="3"/>
      <c r="F154" s="1"/>
      <c r="G154" s="1"/>
      <c r="H154" s="1"/>
      <c r="I154" s="1"/>
      <c r="J154" s="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</row>
    <row r="155" spans="1:70" x14ac:dyDescent="0.2">
      <c r="A155" s="1"/>
      <c r="B155" s="3"/>
      <c r="C155" s="3"/>
      <c r="D155" s="3"/>
      <c r="E155" s="3"/>
      <c r="F155" s="1"/>
      <c r="G155" s="1"/>
      <c r="H155" s="1"/>
      <c r="I155" s="1"/>
      <c r="J155" s="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</row>
    <row r="156" spans="1:70" x14ac:dyDescent="0.2">
      <c r="A156" s="1"/>
      <c r="B156" s="3"/>
      <c r="C156" s="3"/>
      <c r="D156" s="3"/>
      <c r="E156" s="3"/>
      <c r="F156" s="1"/>
      <c r="G156" s="1"/>
      <c r="H156" s="1"/>
      <c r="I156" s="1"/>
      <c r="J156" s="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</row>
    <row r="157" spans="1:70" x14ac:dyDescent="0.2">
      <c r="A157" s="1"/>
      <c r="B157" s="3"/>
      <c r="C157" s="3"/>
      <c r="D157" s="3"/>
      <c r="E157" s="3"/>
      <c r="F157" s="1"/>
      <c r="G157" s="1"/>
      <c r="H157" s="1"/>
      <c r="I157" s="1"/>
      <c r="J157" s="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</row>
    <row r="158" spans="1:70" x14ac:dyDescent="0.2">
      <c r="A158" s="1"/>
      <c r="B158" s="3"/>
      <c r="C158" s="3"/>
      <c r="D158" s="3"/>
      <c r="E158" s="3"/>
      <c r="F158" s="1"/>
      <c r="G158" s="1"/>
      <c r="H158" s="1"/>
      <c r="I158" s="1"/>
      <c r="J158" s="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</row>
    <row r="159" spans="1:70" x14ac:dyDescent="0.2">
      <c r="A159" s="1"/>
      <c r="B159" s="3"/>
      <c r="C159" s="3"/>
      <c r="D159" s="3"/>
      <c r="E159" s="3"/>
      <c r="F159" s="1"/>
      <c r="G159" s="1"/>
      <c r="H159" s="1"/>
      <c r="I159" s="1"/>
      <c r="J159" s="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</row>
    <row r="160" spans="1:70" x14ac:dyDescent="0.2">
      <c r="A160" s="1"/>
      <c r="B160" s="3"/>
      <c r="C160" s="3"/>
      <c r="D160" s="3"/>
      <c r="E160" s="3"/>
      <c r="F160" s="1"/>
      <c r="G160" s="1"/>
      <c r="H160" s="1"/>
      <c r="I160" s="1"/>
      <c r="J160" s="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</row>
    <row r="161" spans="1:70" x14ac:dyDescent="0.2">
      <c r="A161" s="1"/>
      <c r="B161" s="3"/>
      <c r="C161" s="3"/>
      <c r="D161" s="3"/>
      <c r="E161" s="3"/>
      <c r="F161" s="1"/>
      <c r="G161" s="1"/>
      <c r="H161" s="1"/>
      <c r="I161" s="1"/>
      <c r="J161" s="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</row>
    <row r="162" spans="1:70" x14ac:dyDescent="0.2">
      <c r="A162" s="1"/>
      <c r="B162" s="3"/>
      <c r="C162" s="3"/>
      <c r="D162" s="3"/>
      <c r="E162" s="3"/>
      <c r="F162" s="1"/>
      <c r="G162" s="1"/>
      <c r="H162" s="1"/>
      <c r="I162" s="1"/>
      <c r="J162" s="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</row>
    <row r="163" spans="1:70" x14ac:dyDescent="0.2">
      <c r="A163" s="1"/>
      <c r="B163" s="3"/>
      <c r="C163" s="3"/>
      <c r="D163" s="3"/>
      <c r="E163" s="3"/>
      <c r="F163" s="1"/>
      <c r="G163" s="1"/>
      <c r="H163" s="1"/>
      <c r="I163" s="1"/>
      <c r="J163" s="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</row>
    <row r="164" spans="1:70" x14ac:dyDescent="0.2">
      <c r="A164" s="1"/>
      <c r="B164" s="3"/>
      <c r="C164" s="3"/>
      <c r="D164" s="3"/>
      <c r="E164" s="3"/>
      <c r="F164" s="1"/>
      <c r="G164" s="1"/>
      <c r="H164" s="1"/>
      <c r="I164" s="1"/>
      <c r="J164" s="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</row>
    <row r="165" spans="1:70" x14ac:dyDescent="0.2">
      <c r="A165" s="1"/>
      <c r="B165" s="3"/>
      <c r="C165" s="3"/>
      <c r="D165" s="3"/>
      <c r="E165" s="3"/>
      <c r="F165" s="1"/>
      <c r="G165" s="1"/>
      <c r="H165" s="1"/>
      <c r="I165" s="1"/>
      <c r="J165" s="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</row>
    <row r="166" spans="1:70" x14ac:dyDescent="0.2">
      <c r="A166" s="1"/>
      <c r="B166" s="3"/>
      <c r="C166" s="3"/>
      <c r="D166" s="3"/>
      <c r="E166" s="3"/>
      <c r="F166" s="1"/>
      <c r="G166" s="1"/>
      <c r="H166" s="1"/>
      <c r="I166" s="1"/>
      <c r="J166" s="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</row>
    <row r="167" spans="1:70" x14ac:dyDescent="0.2">
      <c r="A167" s="1"/>
      <c r="B167" s="3"/>
      <c r="C167" s="3"/>
      <c r="D167" s="3"/>
      <c r="E167" s="3"/>
      <c r="F167" s="1"/>
      <c r="G167" s="1"/>
      <c r="H167" s="1"/>
      <c r="I167" s="1"/>
      <c r="J167" s="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</row>
    <row r="168" spans="1:70" x14ac:dyDescent="0.2">
      <c r="A168" s="1"/>
      <c r="B168" s="3"/>
      <c r="C168" s="3"/>
      <c r="D168" s="3"/>
      <c r="E168" s="3"/>
      <c r="F168" s="1"/>
      <c r="G168" s="1"/>
      <c r="H168" s="1"/>
      <c r="I168" s="1"/>
      <c r="J168" s="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</row>
    <row r="169" spans="1:70" x14ac:dyDescent="0.2">
      <c r="A169" s="1"/>
      <c r="B169" s="3"/>
      <c r="C169" s="3"/>
      <c r="D169" s="3"/>
      <c r="E169" s="3"/>
      <c r="F169" s="1"/>
      <c r="G169" s="1"/>
      <c r="H169" s="1"/>
      <c r="I169" s="1"/>
      <c r="J169" s="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</row>
    <row r="170" spans="1:70" x14ac:dyDescent="0.2">
      <c r="A170" s="1"/>
      <c r="B170" s="3"/>
      <c r="C170" s="3"/>
      <c r="D170" s="3"/>
      <c r="E170" s="3"/>
      <c r="F170" s="1"/>
      <c r="G170" s="1"/>
      <c r="H170" s="1"/>
      <c r="I170" s="1"/>
      <c r="J170" s="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</row>
    <row r="171" spans="1:70" x14ac:dyDescent="0.2">
      <c r="A171" s="1"/>
      <c r="B171" s="3"/>
      <c r="C171" s="3"/>
      <c r="D171" s="3"/>
      <c r="E171" s="3"/>
      <c r="F171" s="1"/>
      <c r="G171" s="1"/>
      <c r="H171" s="1"/>
      <c r="I171" s="1"/>
      <c r="J171" s="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</row>
    <row r="172" spans="1:70" x14ac:dyDescent="0.2">
      <c r="A172" s="1"/>
      <c r="B172" s="3"/>
      <c r="C172" s="3"/>
      <c r="D172" s="3"/>
      <c r="E172" s="3"/>
      <c r="F172" s="1"/>
      <c r="G172" s="1"/>
      <c r="H172" s="1"/>
      <c r="I172" s="1"/>
      <c r="J172" s="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</row>
    <row r="173" spans="1:70" x14ac:dyDescent="0.2">
      <c r="A173" s="1"/>
      <c r="B173" s="3"/>
      <c r="C173" s="3"/>
      <c r="D173" s="3"/>
      <c r="E173" s="3"/>
      <c r="F173" s="1"/>
      <c r="G173" s="1"/>
      <c r="H173" s="1"/>
      <c r="I173" s="1"/>
      <c r="J173" s="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</row>
    <row r="174" spans="1:70" x14ac:dyDescent="0.2">
      <c r="A174" s="1"/>
      <c r="B174" s="3"/>
      <c r="C174" s="3"/>
      <c r="D174" s="3"/>
      <c r="E174" s="3"/>
      <c r="F174" s="1"/>
      <c r="G174" s="1"/>
      <c r="H174" s="1"/>
      <c r="I174" s="1"/>
      <c r="J174" s="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</row>
    <row r="175" spans="1:70" x14ac:dyDescent="0.2">
      <c r="A175" s="1"/>
      <c r="B175" s="3"/>
      <c r="C175" s="3"/>
      <c r="D175" s="3"/>
      <c r="E175" s="3"/>
      <c r="F175" s="1"/>
      <c r="G175" s="1"/>
      <c r="H175" s="1"/>
      <c r="I175" s="1"/>
      <c r="J175" s="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</row>
    <row r="176" spans="1:70" x14ac:dyDescent="0.2">
      <c r="A176" s="1"/>
      <c r="B176" s="3"/>
      <c r="C176" s="3"/>
      <c r="D176" s="3"/>
      <c r="E176" s="3"/>
      <c r="F176" s="1"/>
      <c r="G176" s="1"/>
      <c r="H176" s="1"/>
      <c r="I176" s="1"/>
      <c r="J176" s="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</row>
    <row r="177" spans="1:70" x14ac:dyDescent="0.2">
      <c r="A177" s="1"/>
      <c r="B177" s="3"/>
      <c r="C177" s="3"/>
      <c r="D177" s="3"/>
      <c r="E177" s="3"/>
      <c r="F177" s="1"/>
      <c r="G177" s="1"/>
      <c r="H177" s="1"/>
      <c r="I177" s="1"/>
      <c r="J177" s="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</row>
    <row r="178" spans="1:70" x14ac:dyDescent="0.2">
      <c r="A178" s="1"/>
      <c r="B178" s="3"/>
      <c r="C178" s="3"/>
      <c r="D178" s="3"/>
      <c r="E178" s="3"/>
      <c r="F178" s="1"/>
      <c r="G178" s="1"/>
      <c r="H178" s="1"/>
      <c r="I178" s="1"/>
      <c r="J178" s="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</row>
    <row r="179" spans="1:70" x14ac:dyDescent="0.2">
      <c r="A179" s="1"/>
      <c r="B179" s="3"/>
      <c r="C179" s="3"/>
      <c r="D179" s="3"/>
      <c r="E179" s="3"/>
      <c r="F179" s="1"/>
      <c r="G179" s="1"/>
      <c r="H179" s="1"/>
      <c r="I179" s="1"/>
      <c r="J179" s="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</row>
    <row r="180" spans="1:70" x14ac:dyDescent="0.2">
      <c r="A180" s="1"/>
      <c r="B180" s="3"/>
      <c r="C180" s="3"/>
      <c r="D180" s="3"/>
      <c r="E180" s="3"/>
      <c r="F180" s="1"/>
      <c r="G180" s="1"/>
      <c r="H180" s="1"/>
      <c r="I180" s="1"/>
      <c r="J180" s="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</row>
    <row r="181" spans="1:70" x14ac:dyDescent="0.2">
      <c r="A181" s="1"/>
      <c r="B181" s="3"/>
      <c r="C181" s="3"/>
      <c r="D181" s="3"/>
      <c r="E181" s="3"/>
      <c r="F181" s="1"/>
      <c r="G181" s="1"/>
      <c r="H181" s="1"/>
      <c r="I181" s="1"/>
      <c r="J181" s="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</row>
    <row r="182" spans="1:70" x14ac:dyDescent="0.2">
      <c r="A182" s="1"/>
      <c r="B182" s="3"/>
      <c r="C182" s="3"/>
      <c r="D182" s="3"/>
      <c r="E182" s="3"/>
      <c r="F182" s="1"/>
      <c r="G182" s="1"/>
      <c r="H182" s="1"/>
      <c r="I182" s="1"/>
      <c r="J182" s="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</row>
    <row r="183" spans="1:70" x14ac:dyDescent="0.2">
      <c r="A183" s="1"/>
      <c r="B183" s="3"/>
      <c r="C183" s="3"/>
      <c r="D183" s="3"/>
      <c r="E183" s="3"/>
      <c r="F183" s="1"/>
      <c r="G183" s="1"/>
      <c r="H183" s="1"/>
      <c r="I183" s="1"/>
      <c r="J183" s="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</row>
    <row r="184" spans="1:70" x14ac:dyDescent="0.2">
      <c r="A184" s="1"/>
      <c r="B184" s="3"/>
      <c r="C184" s="3"/>
      <c r="D184" s="3"/>
      <c r="E184" s="3"/>
      <c r="F184" s="1"/>
      <c r="G184" s="1"/>
      <c r="H184" s="1"/>
      <c r="I184" s="1"/>
      <c r="J184" s="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</row>
    <row r="185" spans="1:70" x14ac:dyDescent="0.2">
      <c r="A185" s="1"/>
      <c r="B185" s="3"/>
      <c r="C185" s="3"/>
      <c r="D185" s="3"/>
      <c r="E185" s="3"/>
      <c r="F185" s="1"/>
      <c r="G185" s="1"/>
      <c r="H185" s="1"/>
      <c r="I185" s="1"/>
      <c r="J185" s="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</row>
    <row r="186" spans="1:70" x14ac:dyDescent="0.2">
      <c r="A186" s="1"/>
      <c r="B186" s="3"/>
      <c r="C186" s="3"/>
      <c r="D186" s="3"/>
      <c r="E186" s="3"/>
      <c r="F186" s="1"/>
      <c r="G186" s="1"/>
      <c r="H186" s="1"/>
      <c r="I186" s="1"/>
      <c r="J186" s="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</row>
    <row r="187" spans="1:70" x14ac:dyDescent="0.2">
      <c r="A187" s="1"/>
      <c r="B187" s="3"/>
      <c r="C187" s="3"/>
      <c r="D187" s="3"/>
      <c r="E187" s="3"/>
      <c r="F187" s="1"/>
      <c r="G187" s="1"/>
      <c r="H187" s="1"/>
      <c r="I187" s="1"/>
      <c r="J187" s="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</row>
    <row r="188" spans="1:70" x14ac:dyDescent="0.2">
      <c r="A188" s="1"/>
      <c r="B188" s="3"/>
      <c r="C188" s="3"/>
      <c r="D188" s="3"/>
      <c r="E188" s="3"/>
      <c r="F188" s="1"/>
      <c r="G188" s="1"/>
      <c r="H188" s="1"/>
      <c r="I188" s="1"/>
      <c r="J188" s="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</row>
    <row r="189" spans="1:70" x14ac:dyDescent="0.2">
      <c r="A189" s="1"/>
      <c r="B189" s="3"/>
      <c r="C189" s="3"/>
      <c r="D189" s="3"/>
      <c r="E189" s="3"/>
      <c r="F189" s="1"/>
      <c r="G189" s="1"/>
      <c r="H189" s="1"/>
      <c r="I189" s="1"/>
      <c r="J189" s="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</row>
    <row r="190" spans="1:70" x14ac:dyDescent="0.2">
      <c r="A190" s="1"/>
      <c r="B190" s="3"/>
      <c r="C190" s="3"/>
      <c r="D190" s="3"/>
      <c r="E190" s="3"/>
      <c r="F190" s="1"/>
      <c r="G190" s="1"/>
      <c r="H190" s="1"/>
      <c r="I190" s="1"/>
      <c r="J190" s="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</row>
    <row r="191" spans="1:70" x14ac:dyDescent="0.2">
      <c r="A191" s="1"/>
      <c r="B191" s="3"/>
      <c r="C191" s="3"/>
      <c r="D191" s="3"/>
      <c r="E191" s="3"/>
      <c r="F191" s="1"/>
      <c r="G191" s="1"/>
      <c r="H191" s="1"/>
      <c r="I191" s="1"/>
      <c r="J191" s="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</row>
    <row r="192" spans="1:70" x14ac:dyDescent="0.2">
      <c r="A192" s="1"/>
      <c r="B192" s="3"/>
      <c r="C192" s="3"/>
      <c r="D192" s="3"/>
      <c r="E192" s="3"/>
      <c r="F192" s="1"/>
      <c r="G192" s="1"/>
      <c r="H192" s="1"/>
      <c r="I192" s="1"/>
      <c r="J192" s="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</row>
    <row r="193" spans="1:70" x14ac:dyDescent="0.2">
      <c r="A193" s="1"/>
      <c r="B193" s="3"/>
      <c r="C193" s="3"/>
      <c r="D193" s="3"/>
      <c r="E193" s="3"/>
      <c r="F193" s="1"/>
      <c r="G193" s="1"/>
      <c r="H193" s="1"/>
      <c r="I193" s="1"/>
      <c r="J193" s="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</row>
    <row r="194" spans="1:70" x14ac:dyDescent="0.2">
      <c r="A194" s="1"/>
      <c r="B194" s="3"/>
      <c r="C194" s="3"/>
      <c r="D194" s="3"/>
      <c r="E194" s="3"/>
      <c r="F194" s="1"/>
      <c r="G194" s="1"/>
      <c r="H194" s="1"/>
      <c r="I194" s="1"/>
      <c r="J194" s="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  <c r="BQ194" s="21"/>
      <c r="BR194" s="21"/>
    </row>
    <row r="195" spans="1:70" x14ac:dyDescent="0.2">
      <c r="A195" s="1"/>
      <c r="B195" s="3"/>
      <c r="C195" s="3"/>
      <c r="D195" s="3"/>
      <c r="E195" s="3"/>
      <c r="F195" s="1"/>
      <c r="G195" s="1"/>
      <c r="H195" s="1"/>
      <c r="I195" s="1"/>
      <c r="J195" s="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</row>
    <row r="196" spans="1:70" x14ac:dyDescent="0.2">
      <c r="A196" s="1"/>
      <c r="B196" s="3"/>
      <c r="C196" s="3"/>
      <c r="D196" s="3"/>
      <c r="E196" s="3"/>
      <c r="F196" s="1"/>
      <c r="G196" s="1"/>
      <c r="H196" s="1"/>
      <c r="I196" s="1"/>
      <c r="J196" s="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</row>
    <row r="197" spans="1:70" x14ac:dyDescent="0.2">
      <c r="A197" s="1"/>
      <c r="B197" s="3"/>
      <c r="C197" s="3"/>
      <c r="D197" s="3"/>
      <c r="E197" s="3"/>
      <c r="F197" s="1"/>
      <c r="G197" s="1"/>
      <c r="H197" s="1"/>
      <c r="I197" s="1"/>
      <c r="J197" s="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</row>
    <row r="198" spans="1:70" x14ac:dyDescent="0.2">
      <c r="A198" s="1"/>
      <c r="B198" s="3"/>
      <c r="C198" s="3"/>
      <c r="D198" s="3"/>
      <c r="E198" s="3"/>
      <c r="F198" s="1"/>
      <c r="G198" s="1"/>
      <c r="H198" s="1"/>
      <c r="I198" s="1"/>
      <c r="J198" s="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</row>
    <row r="199" spans="1:70" x14ac:dyDescent="0.2">
      <c r="A199" s="1"/>
      <c r="B199" s="3"/>
      <c r="C199" s="3"/>
      <c r="D199" s="3"/>
      <c r="E199" s="3"/>
      <c r="F199" s="1"/>
      <c r="G199" s="1"/>
      <c r="H199" s="1"/>
      <c r="I199" s="1"/>
      <c r="J199" s="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</row>
    <row r="200" spans="1:70" x14ac:dyDescent="0.2">
      <c r="A200" s="1"/>
      <c r="B200" s="3"/>
      <c r="C200" s="3"/>
      <c r="D200" s="3"/>
      <c r="E200" s="3"/>
      <c r="F200" s="1"/>
      <c r="G200" s="1"/>
      <c r="H200" s="1"/>
      <c r="I200" s="1"/>
      <c r="J200" s="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</row>
    <row r="201" spans="1:70" x14ac:dyDescent="0.2">
      <c r="A201" s="1"/>
      <c r="B201" s="3"/>
      <c r="C201" s="3"/>
      <c r="D201" s="3"/>
      <c r="E201" s="3"/>
      <c r="F201" s="1"/>
      <c r="G201" s="1"/>
      <c r="H201" s="1"/>
      <c r="I201" s="1"/>
      <c r="J201" s="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</row>
    <row r="202" spans="1:70" x14ac:dyDescent="0.2">
      <c r="A202" s="1"/>
      <c r="B202" s="3"/>
      <c r="C202" s="3"/>
      <c r="D202" s="3"/>
      <c r="E202" s="3"/>
      <c r="F202" s="1"/>
      <c r="G202" s="1"/>
      <c r="H202" s="1"/>
      <c r="I202" s="1"/>
      <c r="J202" s="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1"/>
      <c r="BR202" s="21"/>
    </row>
    <row r="203" spans="1:70" x14ac:dyDescent="0.2">
      <c r="A203" s="1"/>
      <c r="B203" s="3"/>
      <c r="C203" s="3"/>
      <c r="D203" s="3"/>
      <c r="E203" s="3"/>
      <c r="F203" s="1"/>
      <c r="G203" s="1"/>
      <c r="H203" s="1"/>
      <c r="I203" s="1"/>
      <c r="J203" s="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1"/>
      <c r="BR203" s="21"/>
    </row>
    <row r="204" spans="1:70" x14ac:dyDescent="0.2">
      <c r="A204" s="1"/>
      <c r="B204" s="3"/>
      <c r="C204" s="3"/>
      <c r="D204" s="3"/>
      <c r="E204" s="3"/>
      <c r="F204" s="1"/>
      <c r="G204" s="1"/>
      <c r="H204" s="1"/>
      <c r="I204" s="1"/>
      <c r="J204" s="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</row>
    <row r="205" spans="1:70" x14ac:dyDescent="0.2">
      <c r="A205" s="1"/>
      <c r="B205" s="3"/>
      <c r="C205" s="3"/>
      <c r="D205" s="3"/>
      <c r="E205" s="3"/>
      <c r="F205" s="1"/>
      <c r="G205" s="1"/>
      <c r="H205" s="1"/>
      <c r="I205" s="1"/>
      <c r="J205" s="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  <c r="BQ205" s="21"/>
      <c r="BR205" s="21"/>
    </row>
    <row r="206" spans="1:70" x14ac:dyDescent="0.2">
      <c r="A206" s="1"/>
      <c r="B206" s="3"/>
      <c r="C206" s="3"/>
      <c r="D206" s="3"/>
      <c r="E206" s="3"/>
      <c r="F206" s="1"/>
      <c r="G206" s="1"/>
      <c r="H206" s="1"/>
      <c r="I206" s="1"/>
      <c r="J206" s="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1"/>
      <c r="BR206" s="21"/>
    </row>
    <row r="207" spans="1:70" x14ac:dyDescent="0.2">
      <c r="A207" s="1"/>
      <c r="B207" s="3"/>
      <c r="C207" s="3"/>
      <c r="D207" s="3"/>
      <c r="E207" s="3"/>
      <c r="F207" s="1"/>
      <c r="G207" s="1"/>
      <c r="H207" s="1"/>
      <c r="I207" s="1"/>
      <c r="J207" s="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1"/>
      <c r="BR207" s="21"/>
    </row>
    <row r="208" spans="1:70" x14ac:dyDescent="0.2">
      <c r="A208" s="1"/>
      <c r="B208" s="3"/>
      <c r="C208" s="3"/>
      <c r="D208" s="3"/>
      <c r="E208" s="3"/>
      <c r="F208" s="1"/>
      <c r="G208" s="1"/>
      <c r="H208" s="1"/>
      <c r="I208" s="1"/>
      <c r="J208" s="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  <c r="BQ208" s="21"/>
      <c r="BR208" s="21"/>
    </row>
    <row r="209" spans="1:70" x14ac:dyDescent="0.2">
      <c r="A209" s="1"/>
      <c r="B209" s="3"/>
      <c r="C209" s="3"/>
      <c r="D209" s="3"/>
      <c r="E209" s="3"/>
      <c r="F209" s="1"/>
      <c r="G209" s="1"/>
      <c r="H209" s="1"/>
      <c r="I209" s="1"/>
      <c r="J209" s="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</row>
    <row r="210" spans="1:70" x14ac:dyDescent="0.2">
      <c r="A210" s="1"/>
      <c r="B210" s="3"/>
      <c r="C210" s="3"/>
      <c r="D210" s="3"/>
      <c r="E210" s="3"/>
      <c r="F210" s="1"/>
      <c r="G210" s="1"/>
      <c r="H210" s="1"/>
      <c r="I210" s="1"/>
      <c r="J210" s="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</row>
    <row r="211" spans="1:70" x14ac:dyDescent="0.2">
      <c r="A211" s="1"/>
      <c r="B211" s="3"/>
      <c r="C211" s="3"/>
      <c r="D211" s="3"/>
      <c r="E211" s="3"/>
      <c r="F211" s="1"/>
      <c r="G211" s="1"/>
      <c r="H211" s="1"/>
      <c r="I211" s="1"/>
      <c r="J211" s="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</row>
    <row r="212" spans="1:70" x14ac:dyDescent="0.2">
      <c r="A212" s="1"/>
      <c r="B212" s="3"/>
      <c r="C212" s="3"/>
      <c r="D212" s="3"/>
      <c r="E212" s="3"/>
      <c r="F212" s="1"/>
      <c r="G212" s="1"/>
      <c r="H212" s="1"/>
      <c r="I212" s="1"/>
      <c r="J212" s="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  <c r="BQ212" s="21"/>
      <c r="BR212" s="21"/>
    </row>
    <row r="213" spans="1:70" x14ac:dyDescent="0.2">
      <c r="A213" s="1"/>
      <c r="B213" s="3"/>
      <c r="C213" s="3"/>
      <c r="D213" s="3"/>
      <c r="E213" s="3"/>
      <c r="F213" s="1"/>
      <c r="G213" s="1"/>
      <c r="H213" s="1"/>
      <c r="I213" s="1"/>
      <c r="J213" s="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1"/>
      <c r="BR213" s="21"/>
    </row>
    <row r="214" spans="1:70" x14ac:dyDescent="0.2">
      <c r="A214" s="1"/>
      <c r="B214" s="3"/>
      <c r="C214" s="3"/>
      <c r="D214" s="3"/>
      <c r="E214" s="3"/>
      <c r="F214" s="1"/>
      <c r="G214" s="1"/>
      <c r="H214" s="1"/>
      <c r="I214" s="1"/>
      <c r="J214" s="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  <c r="BP214" s="21"/>
      <c r="BQ214" s="21"/>
      <c r="BR214" s="21"/>
    </row>
    <row r="215" spans="1:70" x14ac:dyDescent="0.2">
      <c r="A215" s="1"/>
      <c r="B215" s="3"/>
      <c r="C215" s="3"/>
      <c r="D215" s="3"/>
      <c r="E215" s="3"/>
      <c r="F215" s="1"/>
      <c r="G215" s="1"/>
      <c r="H215" s="1"/>
      <c r="I215" s="1"/>
      <c r="J215" s="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  <c r="BQ215" s="21"/>
      <c r="BR215" s="21"/>
    </row>
    <row r="216" spans="1:70" x14ac:dyDescent="0.2">
      <c r="A216" s="1"/>
      <c r="B216" s="3"/>
      <c r="C216" s="3"/>
      <c r="D216" s="3"/>
      <c r="E216" s="3"/>
      <c r="F216" s="1"/>
      <c r="G216" s="1"/>
      <c r="H216" s="1"/>
      <c r="I216" s="1"/>
      <c r="J216" s="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1"/>
      <c r="BR216" s="21"/>
    </row>
    <row r="217" spans="1:70" x14ac:dyDescent="0.2">
      <c r="A217" s="1"/>
      <c r="B217" s="3"/>
      <c r="C217" s="3"/>
      <c r="D217" s="3"/>
      <c r="E217" s="3"/>
      <c r="F217" s="1"/>
      <c r="G217" s="1"/>
      <c r="H217" s="1"/>
      <c r="I217" s="1"/>
      <c r="J217" s="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  <c r="BP217" s="21"/>
      <c r="BQ217" s="21"/>
      <c r="BR217" s="21"/>
    </row>
    <row r="218" spans="1:70" x14ac:dyDescent="0.2">
      <c r="A218" s="1"/>
      <c r="B218" s="3"/>
      <c r="C218" s="3"/>
      <c r="D218" s="3"/>
      <c r="E218" s="3"/>
      <c r="F218" s="1"/>
      <c r="G218" s="1"/>
      <c r="H218" s="1"/>
      <c r="I218" s="1"/>
      <c r="J218" s="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21"/>
      <c r="BQ218" s="21"/>
      <c r="BR218" s="21"/>
    </row>
    <row r="219" spans="1:70" x14ac:dyDescent="0.2">
      <c r="A219" s="1"/>
      <c r="B219" s="3"/>
      <c r="C219" s="3"/>
      <c r="D219" s="3"/>
      <c r="E219" s="3"/>
      <c r="F219" s="1"/>
      <c r="G219" s="1"/>
      <c r="H219" s="1"/>
      <c r="I219" s="1"/>
      <c r="J219" s="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  <c r="BP219" s="21"/>
      <c r="BQ219" s="21"/>
      <c r="BR219" s="21"/>
    </row>
    <row r="220" spans="1:70" x14ac:dyDescent="0.2">
      <c r="A220" s="1"/>
      <c r="B220" s="3"/>
      <c r="C220" s="3"/>
      <c r="D220" s="3"/>
      <c r="E220" s="3"/>
      <c r="F220" s="1"/>
      <c r="G220" s="1"/>
      <c r="H220" s="1"/>
      <c r="I220" s="1"/>
      <c r="J220" s="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21"/>
      <c r="BR220" s="21"/>
    </row>
    <row r="221" spans="1:70" x14ac:dyDescent="0.2">
      <c r="A221" s="1"/>
      <c r="B221" s="3"/>
      <c r="C221" s="3"/>
      <c r="D221" s="3"/>
      <c r="E221" s="3"/>
      <c r="F221" s="1"/>
      <c r="G221" s="1"/>
      <c r="H221" s="1"/>
      <c r="I221" s="1"/>
      <c r="J221" s="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  <c r="BP221" s="21"/>
      <c r="BQ221" s="21"/>
      <c r="BR221" s="21"/>
    </row>
    <row r="222" spans="1:70" x14ac:dyDescent="0.2">
      <c r="A222" s="1"/>
      <c r="B222" s="3"/>
      <c r="C222" s="3"/>
      <c r="D222" s="3"/>
      <c r="E222" s="3"/>
      <c r="F222" s="1"/>
      <c r="G222" s="1"/>
      <c r="H222" s="1"/>
      <c r="I222" s="1"/>
      <c r="J222" s="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1"/>
      <c r="BR222" s="21"/>
    </row>
    <row r="223" spans="1:70" x14ac:dyDescent="0.2">
      <c r="A223" s="1"/>
      <c r="B223" s="3"/>
      <c r="C223" s="3"/>
      <c r="D223" s="3"/>
      <c r="E223" s="3"/>
      <c r="F223" s="1"/>
      <c r="G223" s="1"/>
      <c r="H223" s="1"/>
      <c r="I223" s="1"/>
      <c r="J223" s="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  <c r="BQ223" s="21"/>
      <c r="BR223" s="21"/>
    </row>
    <row r="224" spans="1:70" x14ac:dyDescent="0.2">
      <c r="A224" s="1"/>
      <c r="B224" s="3"/>
      <c r="C224" s="3"/>
      <c r="D224" s="3"/>
      <c r="E224" s="3"/>
      <c r="F224" s="1"/>
      <c r="G224" s="1"/>
      <c r="H224" s="1"/>
      <c r="I224" s="1"/>
      <c r="J224" s="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1"/>
      <c r="BR224" s="21"/>
    </row>
    <row r="225" spans="1:70" x14ac:dyDescent="0.2">
      <c r="A225" s="1"/>
      <c r="B225" s="3"/>
      <c r="C225" s="3"/>
      <c r="D225" s="3"/>
      <c r="E225" s="3"/>
      <c r="F225" s="1"/>
      <c r="G225" s="1"/>
      <c r="H225" s="1"/>
      <c r="I225" s="1"/>
      <c r="J225" s="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1"/>
      <c r="BR225" s="21"/>
    </row>
    <row r="226" spans="1:70" x14ac:dyDescent="0.2">
      <c r="A226" s="1"/>
      <c r="B226" s="3"/>
      <c r="C226" s="3"/>
      <c r="D226" s="3"/>
      <c r="E226" s="3"/>
      <c r="F226" s="1"/>
      <c r="G226" s="1"/>
      <c r="H226" s="1"/>
      <c r="I226" s="1"/>
      <c r="J226" s="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</row>
    <row r="227" spans="1:70" x14ac:dyDescent="0.2">
      <c r="A227" s="1"/>
      <c r="B227" s="3"/>
      <c r="C227" s="3"/>
      <c r="D227" s="3"/>
      <c r="E227" s="3"/>
      <c r="F227" s="1"/>
      <c r="G227" s="1"/>
      <c r="H227" s="1"/>
      <c r="I227" s="1"/>
      <c r="J227" s="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1"/>
      <c r="BR227" s="21"/>
    </row>
    <row r="228" spans="1:70" x14ac:dyDescent="0.2">
      <c r="A228" s="1"/>
      <c r="B228" s="3"/>
      <c r="C228" s="3"/>
      <c r="D228" s="3"/>
      <c r="E228" s="3"/>
      <c r="F228" s="1"/>
      <c r="G228" s="1"/>
      <c r="H228" s="1"/>
      <c r="I228" s="1"/>
      <c r="J228" s="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  <c r="BP228" s="21"/>
      <c r="BQ228" s="21"/>
      <c r="BR228" s="21"/>
    </row>
    <row r="229" spans="1:70" x14ac:dyDescent="0.2">
      <c r="A229" s="1"/>
      <c r="B229" s="3"/>
      <c r="C229" s="3"/>
      <c r="D229" s="3"/>
      <c r="E229" s="3"/>
      <c r="F229" s="1"/>
      <c r="G229" s="1"/>
      <c r="H229" s="1"/>
      <c r="I229" s="1"/>
      <c r="J229" s="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  <c r="BP229" s="21"/>
      <c r="BQ229" s="21"/>
      <c r="BR229" s="21"/>
    </row>
    <row r="230" spans="1:70" x14ac:dyDescent="0.2">
      <c r="A230" s="1"/>
      <c r="B230" s="3"/>
      <c r="C230" s="3"/>
      <c r="D230" s="3"/>
      <c r="E230" s="3"/>
      <c r="F230" s="1"/>
      <c r="G230" s="1"/>
      <c r="H230" s="1"/>
      <c r="I230" s="1"/>
      <c r="J230" s="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  <c r="BP230" s="21"/>
      <c r="BQ230" s="21"/>
      <c r="BR230" s="21"/>
    </row>
    <row r="231" spans="1:70" x14ac:dyDescent="0.2">
      <c r="A231" s="1"/>
      <c r="B231" s="3"/>
      <c r="C231" s="3"/>
      <c r="D231" s="3"/>
      <c r="E231" s="3"/>
      <c r="F231" s="1"/>
      <c r="G231" s="1"/>
      <c r="H231" s="1"/>
      <c r="I231" s="1"/>
      <c r="J231" s="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  <c r="BM231" s="21"/>
      <c r="BN231" s="21"/>
      <c r="BO231" s="21"/>
      <c r="BP231" s="21"/>
      <c r="BQ231" s="21"/>
      <c r="BR231" s="21"/>
    </row>
    <row r="232" spans="1:70" x14ac:dyDescent="0.2">
      <c r="A232" s="1"/>
      <c r="B232" s="3"/>
      <c r="C232" s="3"/>
      <c r="D232" s="3"/>
      <c r="E232" s="3"/>
      <c r="F232" s="1"/>
      <c r="G232" s="1"/>
      <c r="H232" s="1"/>
      <c r="I232" s="1"/>
      <c r="J232" s="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  <c r="BP232" s="21"/>
      <c r="BQ232" s="21"/>
      <c r="BR232" s="21"/>
    </row>
    <row r="233" spans="1:70" x14ac:dyDescent="0.2">
      <c r="A233" s="1"/>
      <c r="B233" s="3"/>
      <c r="C233" s="3"/>
      <c r="D233" s="3"/>
      <c r="E233" s="3"/>
      <c r="F233" s="1"/>
      <c r="G233" s="1"/>
      <c r="H233" s="1"/>
      <c r="I233" s="1"/>
      <c r="J233" s="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  <c r="BQ233" s="21"/>
      <c r="BR233" s="21"/>
    </row>
    <row r="234" spans="1:70" x14ac:dyDescent="0.2">
      <c r="A234" s="1"/>
      <c r="B234" s="3"/>
      <c r="C234" s="3"/>
      <c r="D234" s="3"/>
      <c r="E234" s="3"/>
      <c r="F234" s="1"/>
      <c r="G234" s="1"/>
      <c r="H234" s="1"/>
      <c r="I234" s="1"/>
      <c r="J234" s="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</row>
    <row r="235" spans="1:70" x14ac:dyDescent="0.2">
      <c r="A235" s="1"/>
      <c r="B235" s="3"/>
      <c r="C235" s="3"/>
      <c r="D235" s="3"/>
      <c r="E235" s="3"/>
      <c r="F235" s="1"/>
      <c r="G235" s="1"/>
      <c r="H235" s="1"/>
      <c r="I235" s="1"/>
      <c r="J235" s="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  <c r="BP235" s="21"/>
      <c r="BQ235" s="21"/>
      <c r="BR235" s="21"/>
    </row>
    <row r="236" spans="1:70" x14ac:dyDescent="0.2">
      <c r="A236" s="1"/>
      <c r="B236" s="3"/>
      <c r="C236" s="3"/>
      <c r="D236" s="3"/>
      <c r="E236" s="3"/>
      <c r="F236" s="1"/>
      <c r="G236" s="1"/>
      <c r="H236" s="1"/>
      <c r="I236" s="1"/>
      <c r="J236" s="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  <c r="BQ236" s="21"/>
      <c r="BR236" s="21"/>
    </row>
    <row r="237" spans="1:70" x14ac:dyDescent="0.2">
      <c r="A237" s="1"/>
      <c r="B237" s="3"/>
      <c r="C237" s="3"/>
      <c r="D237" s="3"/>
      <c r="E237" s="3"/>
      <c r="F237" s="1"/>
      <c r="G237" s="1"/>
      <c r="H237" s="1"/>
      <c r="I237" s="1"/>
      <c r="J237" s="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1"/>
      <c r="BR237" s="21"/>
    </row>
    <row r="238" spans="1:70" x14ac:dyDescent="0.2">
      <c r="A238" s="1"/>
      <c r="B238" s="3"/>
      <c r="C238" s="3"/>
      <c r="D238" s="3"/>
      <c r="E238" s="3"/>
      <c r="F238" s="1"/>
      <c r="G238" s="1"/>
      <c r="H238" s="1"/>
      <c r="I238" s="1"/>
      <c r="J238" s="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  <c r="BQ238" s="21"/>
      <c r="BR238" s="21"/>
    </row>
    <row r="239" spans="1:70" x14ac:dyDescent="0.2">
      <c r="A239" s="1"/>
      <c r="B239" s="3"/>
      <c r="C239" s="3"/>
      <c r="D239" s="3"/>
      <c r="E239" s="3"/>
      <c r="F239" s="1"/>
      <c r="G239" s="1"/>
      <c r="H239" s="1"/>
      <c r="I239" s="1"/>
      <c r="J239" s="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  <c r="BP239" s="21"/>
      <c r="BQ239" s="21"/>
      <c r="BR239" s="21"/>
    </row>
    <row r="240" spans="1:70" x14ac:dyDescent="0.2">
      <c r="A240" s="1"/>
      <c r="B240" s="3"/>
      <c r="C240" s="3"/>
      <c r="D240" s="3"/>
      <c r="E240" s="3"/>
      <c r="F240" s="1"/>
      <c r="G240" s="1"/>
      <c r="H240" s="1"/>
      <c r="I240" s="1"/>
      <c r="J240" s="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21"/>
    </row>
    <row r="241" spans="1:70" x14ac:dyDescent="0.2">
      <c r="A241" s="1"/>
      <c r="B241" s="3"/>
      <c r="C241" s="3"/>
      <c r="D241" s="3"/>
      <c r="E241" s="3"/>
      <c r="F241" s="1"/>
      <c r="G241" s="1"/>
      <c r="H241" s="1"/>
      <c r="I241" s="1"/>
      <c r="J241" s="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  <c r="BQ241" s="21"/>
      <c r="BR241" s="21"/>
    </row>
    <row r="242" spans="1:70" x14ac:dyDescent="0.2">
      <c r="A242" s="1"/>
      <c r="B242" s="3"/>
      <c r="C242" s="3"/>
      <c r="D242" s="3"/>
      <c r="E242" s="3"/>
      <c r="F242" s="1"/>
      <c r="G242" s="1"/>
      <c r="H242" s="1"/>
      <c r="I242" s="1"/>
      <c r="J242" s="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21"/>
      <c r="BQ242" s="21"/>
      <c r="BR242" s="21"/>
    </row>
    <row r="243" spans="1:70" x14ac:dyDescent="0.2">
      <c r="A243" s="1"/>
      <c r="B243" s="3"/>
      <c r="C243" s="3"/>
      <c r="D243" s="3"/>
      <c r="E243" s="3"/>
      <c r="F243" s="1"/>
      <c r="G243" s="1"/>
      <c r="H243" s="1"/>
      <c r="I243" s="1"/>
      <c r="J243" s="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  <c r="BL243" s="21"/>
      <c r="BM243" s="21"/>
      <c r="BN243" s="21"/>
      <c r="BO243" s="21"/>
      <c r="BP243" s="21"/>
      <c r="BQ243" s="21"/>
      <c r="BR243" s="21"/>
    </row>
    <row r="244" spans="1:70" x14ac:dyDescent="0.2">
      <c r="A244" s="1"/>
      <c r="B244" s="3"/>
      <c r="C244" s="3"/>
      <c r="D244" s="3"/>
      <c r="E244" s="3"/>
      <c r="F244" s="1"/>
      <c r="G244" s="1"/>
      <c r="H244" s="1"/>
      <c r="I244" s="1"/>
      <c r="J244" s="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  <c r="BP244" s="21"/>
      <c r="BQ244" s="21"/>
      <c r="BR244" s="21"/>
    </row>
    <row r="245" spans="1:70" x14ac:dyDescent="0.2">
      <c r="A245" s="1"/>
      <c r="B245" s="3"/>
      <c r="C245" s="3"/>
      <c r="D245" s="3"/>
      <c r="E245" s="3"/>
      <c r="F245" s="1"/>
      <c r="G245" s="1"/>
      <c r="H245" s="1"/>
      <c r="I245" s="1"/>
      <c r="J245" s="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  <c r="BL245" s="21"/>
      <c r="BM245" s="21"/>
      <c r="BN245" s="21"/>
      <c r="BO245" s="21"/>
      <c r="BP245" s="21"/>
      <c r="BQ245" s="21"/>
      <c r="BR245" s="21"/>
    </row>
    <row r="246" spans="1:70" x14ac:dyDescent="0.2">
      <c r="A246" s="1"/>
      <c r="B246" s="3"/>
      <c r="C246" s="3"/>
      <c r="D246" s="3"/>
      <c r="E246" s="3"/>
      <c r="F246" s="1"/>
      <c r="G246" s="1"/>
      <c r="H246" s="1"/>
      <c r="I246" s="1"/>
      <c r="J246" s="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  <c r="BL246" s="21"/>
      <c r="BM246" s="21"/>
      <c r="BN246" s="21"/>
      <c r="BO246" s="21"/>
      <c r="BP246" s="21"/>
      <c r="BQ246" s="21"/>
      <c r="BR246" s="21"/>
    </row>
    <row r="247" spans="1:70" x14ac:dyDescent="0.2">
      <c r="A247" s="1"/>
      <c r="B247" s="3"/>
      <c r="C247" s="3"/>
      <c r="D247" s="3"/>
      <c r="E247" s="3"/>
      <c r="F247" s="1"/>
      <c r="G247" s="1"/>
      <c r="H247" s="1"/>
      <c r="I247" s="1"/>
      <c r="J247" s="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  <c r="BL247" s="21"/>
      <c r="BM247" s="21"/>
      <c r="BN247" s="21"/>
      <c r="BO247" s="21"/>
      <c r="BP247" s="21"/>
      <c r="BQ247" s="21"/>
      <c r="BR247" s="21"/>
    </row>
    <row r="248" spans="1:70" x14ac:dyDescent="0.2">
      <c r="A248" s="1"/>
      <c r="B248" s="3"/>
      <c r="C248" s="3"/>
      <c r="D248" s="3"/>
      <c r="E248" s="3"/>
      <c r="F248" s="1"/>
      <c r="G248" s="1"/>
      <c r="H248" s="1"/>
      <c r="I248" s="1"/>
      <c r="J248" s="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  <c r="BL248" s="21"/>
      <c r="BM248" s="21"/>
      <c r="BN248" s="21"/>
      <c r="BO248" s="21"/>
      <c r="BP248" s="21"/>
      <c r="BQ248" s="21"/>
      <c r="BR248" s="21"/>
    </row>
    <row r="249" spans="1:70" x14ac:dyDescent="0.2">
      <c r="A249" s="1"/>
      <c r="B249" s="3"/>
      <c r="C249" s="3"/>
      <c r="D249" s="3"/>
      <c r="E249" s="3"/>
      <c r="F249" s="1"/>
      <c r="G249" s="1"/>
      <c r="H249" s="1"/>
      <c r="I249" s="1"/>
      <c r="J249" s="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  <c r="BL249" s="21"/>
      <c r="BM249" s="21"/>
      <c r="BN249" s="21"/>
      <c r="BO249" s="21"/>
      <c r="BP249" s="21"/>
      <c r="BQ249" s="21"/>
      <c r="BR249" s="21"/>
    </row>
    <row r="250" spans="1:70" x14ac:dyDescent="0.2">
      <c r="A250" s="1"/>
      <c r="B250" s="3"/>
      <c r="C250" s="3"/>
      <c r="D250" s="3"/>
      <c r="E250" s="3"/>
      <c r="F250" s="1"/>
      <c r="G250" s="1"/>
      <c r="H250" s="1"/>
      <c r="I250" s="1"/>
      <c r="J250" s="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  <c r="BL250" s="21"/>
      <c r="BM250" s="21"/>
      <c r="BN250" s="21"/>
      <c r="BO250" s="21"/>
      <c r="BP250" s="21"/>
      <c r="BQ250" s="21"/>
      <c r="BR250" s="21"/>
    </row>
    <row r="251" spans="1:70" x14ac:dyDescent="0.2">
      <c r="A251" s="1"/>
      <c r="B251" s="3"/>
      <c r="C251" s="3"/>
      <c r="D251" s="3"/>
      <c r="E251" s="3"/>
      <c r="F251" s="1"/>
      <c r="G251" s="1"/>
      <c r="H251" s="1"/>
      <c r="I251" s="1"/>
      <c r="J251" s="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21"/>
      <c r="BR251" s="21"/>
    </row>
    <row r="252" spans="1:70" x14ac:dyDescent="0.2">
      <c r="A252" s="1"/>
      <c r="B252" s="3"/>
      <c r="C252" s="3"/>
      <c r="D252" s="3"/>
      <c r="E252" s="3"/>
      <c r="F252" s="1"/>
      <c r="G252" s="1"/>
      <c r="H252" s="1"/>
      <c r="I252" s="1"/>
      <c r="J252" s="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  <c r="BL252" s="21"/>
      <c r="BM252" s="21"/>
      <c r="BN252" s="21"/>
      <c r="BO252" s="21"/>
      <c r="BP252" s="21"/>
      <c r="BQ252" s="21"/>
      <c r="BR252" s="21"/>
    </row>
    <row r="253" spans="1:70" x14ac:dyDescent="0.2">
      <c r="A253" s="1"/>
      <c r="B253" s="3"/>
      <c r="C253" s="3"/>
      <c r="D253" s="3"/>
      <c r="E253" s="3"/>
      <c r="F253" s="1"/>
      <c r="G253" s="1"/>
      <c r="H253" s="1"/>
      <c r="I253" s="1"/>
      <c r="J253" s="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  <c r="BL253" s="21"/>
      <c r="BM253" s="21"/>
      <c r="BN253" s="21"/>
      <c r="BO253" s="21"/>
      <c r="BP253" s="21"/>
      <c r="BQ253" s="21"/>
      <c r="BR253" s="21"/>
    </row>
    <row r="254" spans="1:70" x14ac:dyDescent="0.2">
      <c r="A254" s="1"/>
      <c r="B254" s="3"/>
      <c r="C254" s="3"/>
      <c r="D254" s="3"/>
      <c r="E254" s="3"/>
      <c r="F254" s="1"/>
      <c r="G254" s="1"/>
      <c r="H254" s="1"/>
      <c r="I254" s="1"/>
      <c r="J254" s="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  <c r="BL254" s="21"/>
      <c r="BM254" s="21"/>
      <c r="BN254" s="21"/>
      <c r="BO254" s="21"/>
      <c r="BP254" s="21"/>
      <c r="BQ254" s="21"/>
      <c r="BR254" s="21"/>
    </row>
    <row r="255" spans="1:70" x14ac:dyDescent="0.2">
      <c r="A255" s="1"/>
      <c r="B255" s="3"/>
      <c r="C255" s="3"/>
      <c r="D255" s="3"/>
      <c r="E255" s="3"/>
      <c r="F255" s="1"/>
      <c r="G255" s="1"/>
      <c r="H255" s="1"/>
      <c r="I255" s="1"/>
      <c r="J255" s="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  <c r="BL255" s="21"/>
      <c r="BM255" s="21"/>
      <c r="BN255" s="21"/>
      <c r="BO255" s="21"/>
      <c r="BP255" s="21"/>
      <c r="BQ255" s="21"/>
      <c r="BR255" s="21"/>
    </row>
    <row r="256" spans="1:70" x14ac:dyDescent="0.2">
      <c r="A256" s="1"/>
      <c r="B256" s="3"/>
      <c r="C256" s="3"/>
      <c r="D256" s="3"/>
      <c r="E256" s="3"/>
      <c r="F256" s="1"/>
      <c r="G256" s="1"/>
      <c r="H256" s="1"/>
      <c r="I256" s="1"/>
      <c r="J256" s="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  <c r="BL256" s="21"/>
      <c r="BM256" s="21"/>
      <c r="BN256" s="21"/>
      <c r="BO256" s="21"/>
      <c r="BP256" s="21"/>
      <c r="BQ256" s="21"/>
      <c r="BR256" s="21"/>
    </row>
    <row r="257" spans="1:70" x14ac:dyDescent="0.2">
      <c r="A257" s="1"/>
      <c r="B257" s="3"/>
      <c r="C257" s="3"/>
      <c r="D257" s="3"/>
      <c r="E257" s="3"/>
      <c r="F257" s="1"/>
      <c r="G257" s="1"/>
      <c r="H257" s="1"/>
      <c r="I257" s="1"/>
      <c r="J257" s="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  <c r="BL257" s="21"/>
      <c r="BM257" s="21"/>
      <c r="BN257" s="21"/>
      <c r="BO257" s="21"/>
      <c r="BP257" s="21"/>
      <c r="BQ257" s="21"/>
      <c r="BR257" s="21"/>
    </row>
    <row r="258" spans="1:70" x14ac:dyDescent="0.2">
      <c r="A258" s="1"/>
      <c r="B258" s="3"/>
      <c r="C258" s="3"/>
      <c r="D258" s="3"/>
      <c r="E258" s="3"/>
      <c r="F258" s="1"/>
      <c r="G258" s="1"/>
      <c r="H258" s="1"/>
      <c r="I258" s="1"/>
      <c r="J258" s="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  <c r="BM258" s="21"/>
      <c r="BN258" s="21"/>
      <c r="BO258" s="21"/>
      <c r="BP258" s="21"/>
      <c r="BQ258" s="21"/>
      <c r="BR258" s="21"/>
    </row>
    <row r="259" spans="1:70" x14ac:dyDescent="0.2">
      <c r="A259" s="1"/>
      <c r="B259" s="3"/>
      <c r="C259" s="3"/>
      <c r="D259" s="3"/>
      <c r="E259" s="3"/>
      <c r="F259" s="1"/>
      <c r="G259" s="1"/>
      <c r="H259" s="1"/>
      <c r="I259" s="1"/>
      <c r="J259" s="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  <c r="BL259" s="21"/>
      <c r="BM259" s="21"/>
      <c r="BN259" s="21"/>
      <c r="BO259" s="21"/>
      <c r="BP259" s="21"/>
      <c r="BQ259" s="21"/>
      <c r="BR259" s="21"/>
    </row>
    <row r="260" spans="1:70" x14ac:dyDescent="0.2">
      <c r="A260" s="1"/>
      <c r="B260" s="3"/>
      <c r="C260" s="3"/>
      <c r="D260" s="3"/>
      <c r="E260" s="3"/>
      <c r="F260" s="1"/>
      <c r="G260" s="1"/>
      <c r="H260" s="1"/>
      <c r="I260" s="1"/>
      <c r="J260" s="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  <c r="BL260" s="21"/>
      <c r="BM260" s="21"/>
      <c r="BN260" s="21"/>
      <c r="BO260" s="21"/>
      <c r="BP260" s="21"/>
      <c r="BQ260" s="21"/>
      <c r="BR260" s="21"/>
    </row>
    <row r="261" spans="1:70" x14ac:dyDescent="0.2">
      <c r="A261" s="1"/>
      <c r="B261" s="3"/>
      <c r="C261" s="3"/>
      <c r="D261" s="3"/>
      <c r="E261" s="3"/>
      <c r="F261" s="1"/>
      <c r="G261" s="1"/>
      <c r="H261" s="1"/>
      <c r="I261" s="1"/>
      <c r="J261" s="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  <c r="BL261" s="21"/>
      <c r="BM261" s="21"/>
      <c r="BN261" s="21"/>
      <c r="BO261" s="21"/>
      <c r="BP261" s="21"/>
      <c r="BQ261" s="21"/>
      <c r="BR261" s="21"/>
    </row>
    <row r="262" spans="1:70" x14ac:dyDescent="0.2">
      <c r="A262" s="1"/>
      <c r="B262" s="3"/>
      <c r="C262" s="3"/>
      <c r="D262" s="3"/>
      <c r="E262" s="3"/>
      <c r="F262" s="1"/>
      <c r="G262" s="1"/>
      <c r="H262" s="1"/>
      <c r="I262" s="1"/>
      <c r="J262" s="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1"/>
      <c r="BR262" s="21"/>
    </row>
    <row r="263" spans="1:70" x14ac:dyDescent="0.2">
      <c r="A263" s="1"/>
      <c r="B263" s="3"/>
      <c r="C263" s="3"/>
      <c r="D263" s="3"/>
      <c r="E263" s="3"/>
      <c r="F263" s="1"/>
      <c r="G263" s="1"/>
      <c r="H263" s="1"/>
      <c r="I263" s="1"/>
      <c r="J263" s="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</row>
    <row r="264" spans="1:70" x14ac:dyDescent="0.2">
      <c r="A264" s="1"/>
      <c r="B264" s="3"/>
      <c r="C264" s="3"/>
      <c r="D264" s="3"/>
      <c r="E264" s="3"/>
      <c r="F264" s="1"/>
      <c r="G264" s="1"/>
      <c r="H264" s="1"/>
      <c r="I264" s="1"/>
      <c r="J264" s="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/>
      <c r="BP264" s="21"/>
      <c r="BQ264" s="21"/>
      <c r="BR264" s="21"/>
    </row>
    <row r="265" spans="1:70" x14ac:dyDescent="0.2">
      <c r="A265" s="1"/>
      <c r="B265" s="3"/>
      <c r="C265" s="3"/>
      <c r="D265" s="3"/>
      <c r="E265" s="3"/>
      <c r="F265" s="1"/>
      <c r="G265" s="1"/>
      <c r="H265" s="1"/>
      <c r="I265" s="1"/>
      <c r="J265" s="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1"/>
      <c r="BR265" s="21"/>
    </row>
    <row r="266" spans="1:70" x14ac:dyDescent="0.2">
      <c r="A266" s="1"/>
      <c r="B266" s="3"/>
      <c r="C266" s="3"/>
      <c r="D266" s="3"/>
      <c r="E266" s="3"/>
      <c r="F266" s="1"/>
      <c r="G266" s="1"/>
      <c r="H266" s="1"/>
      <c r="I266" s="1"/>
      <c r="J266" s="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  <c r="BL266" s="21"/>
      <c r="BM266" s="21"/>
      <c r="BN266" s="21"/>
      <c r="BO266" s="21"/>
      <c r="BP266" s="21"/>
      <c r="BQ266" s="21"/>
      <c r="BR266" s="21"/>
    </row>
    <row r="267" spans="1:70" x14ac:dyDescent="0.2">
      <c r="A267" s="1"/>
      <c r="B267" s="3"/>
      <c r="C267" s="3"/>
      <c r="D267" s="3"/>
      <c r="E267" s="3"/>
      <c r="F267" s="1"/>
      <c r="G267" s="1"/>
      <c r="H267" s="1"/>
      <c r="I267" s="1"/>
      <c r="J267" s="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  <c r="BL267" s="21"/>
      <c r="BM267" s="21"/>
      <c r="BN267" s="21"/>
      <c r="BO267" s="21"/>
      <c r="BP267" s="21"/>
      <c r="BQ267" s="21"/>
      <c r="BR267" s="21"/>
    </row>
    <row r="268" spans="1:70" x14ac:dyDescent="0.2">
      <c r="A268" s="1"/>
      <c r="B268" s="3"/>
      <c r="C268" s="3"/>
      <c r="D268" s="3"/>
      <c r="E268" s="3"/>
      <c r="F268" s="1"/>
      <c r="G268" s="1"/>
      <c r="H268" s="1"/>
      <c r="I268" s="1"/>
      <c r="J268" s="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  <c r="BL268" s="21"/>
      <c r="BM268" s="21"/>
      <c r="BN268" s="21"/>
      <c r="BO268" s="21"/>
      <c r="BP268" s="21"/>
      <c r="BQ268" s="21"/>
      <c r="BR268" s="21"/>
    </row>
    <row r="269" spans="1:70" x14ac:dyDescent="0.2">
      <c r="A269" s="1"/>
      <c r="B269" s="3"/>
      <c r="C269" s="3"/>
      <c r="D269" s="3"/>
      <c r="E269" s="3"/>
      <c r="F269" s="1"/>
      <c r="G269" s="1"/>
      <c r="H269" s="1"/>
      <c r="I269" s="1"/>
      <c r="J269" s="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1"/>
      <c r="BO269" s="21"/>
      <c r="BP269" s="21"/>
      <c r="BQ269" s="21"/>
      <c r="BR269" s="21"/>
    </row>
    <row r="270" spans="1:70" x14ac:dyDescent="0.2">
      <c r="A270" s="1"/>
      <c r="B270" s="3"/>
      <c r="C270" s="3"/>
      <c r="D270" s="3"/>
      <c r="E270" s="3"/>
      <c r="F270" s="1"/>
      <c r="G270" s="1"/>
      <c r="H270" s="1"/>
      <c r="I270" s="1"/>
      <c r="J270" s="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  <c r="BL270" s="21"/>
      <c r="BM270" s="21"/>
      <c r="BN270" s="21"/>
      <c r="BO270" s="21"/>
      <c r="BP270" s="21"/>
      <c r="BQ270" s="21"/>
      <c r="BR270" s="21"/>
    </row>
    <row r="271" spans="1:70" x14ac:dyDescent="0.2">
      <c r="A271" s="1"/>
      <c r="B271" s="3"/>
      <c r="C271" s="3"/>
      <c r="D271" s="3"/>
      <c r="E271" s="3"/>
      <c r="F271" s="1"/>
      <c r="G271" s="1"/>
      <c r="H271" s="1"/>
      <c r="I271" s="1"/>
      <c r="J271" s="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  <c r="BL271" s="21"/>
      <c r="BM271" s="21"/>
      <c r="BN271" s="21"/>
      <c r="BO271" s="21"/>
      <c r="BP271" s="21"/>
      <c r="BQ271" s="21"/>
      <c r="BR271" s="21"/>
    </row>
    <row r="272" spans="1:70" x14ac:dyDescent="0.2">
      <c r="A272" s="1"/>
      <c r="B272" s="3"/>
      <c r="C272" s="3"/>
      <c r="D272" s="3"/>
      <c r="E272" s="3"/>
      <c r="F272" s="1"/>
      <c r="G272" s="1"/>
      <c r="H272" s="1"/>
      <c r="I272" s="1"/>
      <c r="J272" s="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  <c r="BL272" s="21"/>
      <c r="BM272" s="21"/>
      <c r="BN272" s="21"/>
      <c r="BO272" s="21"/>
      <c r="BP272" s="21"/>
      <c r="BQ272" s="21"/>
      <c r="BR272" s="21"/>
    </row>
    <row r="273" spans="1:70" x14ac:dyDescent="0.2">
      <c r="A273" s="1"/>
      <c r="B273" s="3"/>
      <c r="C273" s="3"/>
      <c r="D273" s="3"/>
      <c r="E273" s="3"/>
      <c r="F273" s="1"/>
      <c r="G273" s="1"/>
      <c r="H273" s="1"/>
      <c r="I273" s="1"/>
      <c r="J273" s="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  <c r="BL273" s="21"/>
      <c r="BM273" s="21"/>
      <c r="BN273" s="21"/>
      <c r="BO273" s="21"/>
      <c r="BP273" s="21"/>
      <c r="BQ273" s="21"/>
      <c r="BR273" s="21"/>
    </row>
    <row r="274" spans="1:70" x14ac:dyDescent="0.2">
      <c r="A274" s="1"/>
      <c r="B274" s="3"/>
      <c r="C274" s="3"/>
      <c r="D274" s="3"/>
      <c r="E274" s="3"/>
      <c r="F274" s="1"/>
      <c r="G274" s="1"/>
      <c r="H274" s="1"/>
      <c r="I274" s="1"/>
      <c r="J274" s="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  <c r="BL274" s="21"/>
      <c r="BM274" s="21"/>
      <c r="BN274" s="21"/>
      <c r="BO274" s="21"/>
      <c r="BP274" s="21"/>
      <c r="BQ274" s="21"/>
      <c r="BR274" s="21"/>
    </row>
    <row r="275" spans="1:70" x14ac:dyDescent="0.2">
      <c r="A275" s="1"/>
      <c r="B275" s="3"/>
      <c r="C275" s="3"/>
      <c r="D275" s="3"/>
      <c r="E275" s="3"/>
      <c r="F275" s="1"/>
      <c r="G275" s="1"/>
      <c r="H275" s="1"/>
      <c r="I275" s="1"/>
      <c r="J275" s="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  <c r="BL275" s="21"/>
      <c r="BM275" s="21"/>
      <c r="BN275" s="21"/>
      <c r="BO275" s="21"/>
      <c r="BP275" s="21"/>
      <c r="BQ275" s="21"/>
      <c r="BR275" s="21"/>
    </row>
    <row r="276" spans="1:70" x14ac:dyDescent="0.2">
      <c r="A276" s="1"/>
      <c r="B276" s="3"/>
      <c r="C276" s="3"/>
      <c r="D276" s="3"/>
      <c r="E276" s="3"/>
      <c r="F276" s="1"/>
      <c r="G276" s="1"/>
      <c r="H276" s="1"/>
      <c r="I276" s="1"/>
      <c r="J276" s="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/>
      <c r="BI276" s="21"/>
      <c r="BJ276" s="21"/>
      <c r="BK276" s="21"/>
      <c r="BL276" s="21"/>
      <c r="BM276" s="21"/>
      <c r="BN276" s="21"/>
      <c r="BO276" s="21"/>
      <c r="BP276" s="21"/>
      <c r="BQ276" s="21"/>
      <c r="BR276" s="21"/>
    </row>
    <row r="277" spans="1:70" x14ac:dyDescent="0.2">
      <c r="A277" s="1"/>
      <c r="B277" s="3"/>
      <c r="C277" s="3"/>
      <c r="D277" s="3"/>
      <c r="E277" s="3"/>
      <c r="F277" s="1"/>
      <c r="G277" s="1"/>
      <c r="H277" s="1"/>
      <c r="I277" s="1"/>
      <c r="J277" s="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  <c r="BL277" s="21"/>
      <c r="BM277" s="21"/>
      <c r="BN277" s="21"/>
      <c r="BO277" s="21"/>
      <c r="BP277" s="21"/>
      <c r="BQ277" s="21"/>
      <c r="BR277" s="21"/>
    </row>
    <row r="278" spans="1:70" x14ac:dyDescent="0.2">
      <c r="A278" s="1"/>
      <c r="B278" s="3"/>
      <c r="C278" s="3"/>
      <c r="D278" s="3"/>
      <c r="E278" s="3"/>
      <c r="F278" s="1"/>
      <c r="G278" s="1"/>
      <c r="H278" s="1"/>
      <c r="I278" s="1"/>
      <c r="J278" s="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/>
      <c r="BI278" s="21"/>
      <c r="BJ278" s="21"/>
      <c r="BK278" s="21"/>
      <c r="BL278" s="21"/>
      <c r="BM278" s="21"/>
      <c r="BN278" s="21"/>
      <c r="BO278" s="21"/>
      <c r="BP278" s="21"/>
      <c r="BQ278" s="21"/>
      <c r="BR278" s="21"/>
    </row>
    <row r="279" spans="1:70" x14ac:dyDescent="0.2">
      <c r="A279" s="1"/>
      <c r="B279" s="3"/>
      <c r="C279" s="3"/>
      <c r="D279" s="3"/>
      <c r="E279" s="3"/>
      <c r="F279" s="1"/>
      <c r="G279" s="1"/>
      <c r="H279" s="1"/>
      <c r="I279" s="1"/>
      <c r="J279" s="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  <c r="BL279" s="21"/>
      <c r="BM279" s="21"/>
      <c r="BN279" s="21"/>
      <c r="BO279" s="21"/>
      <c r="BP279" s="21"/>
      <c r="BQ279" s="21"/>
      <c r="BR279" s="21"/>
    </row>
    <row r="280" spans="1:70" x14ac:dyDescent="0.2">
      <c r="A280" s="1"/>
      <c r="B280" s="3"/>
      <c r="C280" s="3"/>
      <c r="D280" s="3"/>
      <c r="E280" s="3"/>
      <c r="F280" s="1"/>
      <c r="G280" s="1"/>
      <c r="H280" s="1"/>
      <c r="I280" s="1"/>
      <c r="J280" s="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  <c r="BJ280" s="21"/>
      <c r="BK280" s="21"/>
      <c r="BL280" s="21"/>
      <c r="BM280" s="21"/>
      <c r="BN280" s="21"/>
      <c r="BO280" s="21"/>
      <c r="BP280" s="21"/>
      <c r="BQ280" s="21"/>
      <c r="BR280" s="21"/>
    </row>
    <row r="281" spans="1:70" x14ac:dyDescent="0.2">
      <c r="A281" s="1"/>
      <c r="B281" s="3"/>
      <c r="C281" s="3"/>
      <c r="D281" s="3"/>
      <c r="E281" s="3"/>
      <c r="F281" s="1"/>
      <c r="G281" s="1"/>
      <c r="H281" s="1"/>
      <c r="I281" s="1"/>
      <c r="J281" s="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/>
      <c r="BI281" s="21"/>
      <c r="BJ281" s="21"/>
      <c r="BK281" s="21"/>
      <c r="BL281" s="21"/>
      <c r="BM281" s="21"/>
      <c r="BN281" s="21"/>
      <c r="BO281" s="21"/>
      <c r="BP281" s="21"/>
      <c r="BQ281" s="21"/>
      <c r="BR281" s="21"/>
    </row>
    <row r="282" spans="1:70" x14ac:dyDescent="0.2">
      <c r="A282" s="1"/>
      <c r="B282" s="3"/>
      <c r="C282" s="3"/>
      <c r="D282" s="3"/>
      <c r="E282" s="3"/>
      <c r="F282" s="1"/>
      <c r="G282" s="1"/>
      <c r="H282" s="1"/>
      <c r="I282" s="1"/>
      <c r="J282" s="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  <c r="BL282" s="21"/>
      <c r="BM282" s="21"/>
      <c r="BN282" s="21"/>
      <c r="BO282" s="21"/>
      <c r="BP282" s="21"/>
      <c r="BQ282" s="21"/>
      <c r="BR282" s="21"/>
    </row>
    <row r="283" spans="1:70" x14ac:dyDescent="0.2">
      <c r="A283" s="1"/>
      <c r="B283" s="3"/>
      <c r="C283" s="3"/>
      <c r="D283" s="3"/>
      <c r="E283" s="3"/>
      <c r="F283" s="1"/>
      <c r="G283" s="1"/>
      <c r="H283" s="1"/>
      <c r="I283" s="1"/>
      <c r="J283" s="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/>
      <c r="BF283" s="21"/>
      <c r="BG283" s="21"/>
      <c r="BH283" s="21"/>
      <c r="BI283" s="21"/>
      <c r="BJ283" s="21"/>
      <c r="BK283" s="21"/>
      <c r="BL283" s="21"/>
      <c r="BM283" s="21"/>
      <c r="BN283" s="21"/>
      <c r="BO283" s="21"/>
      <c r="BP283" s="21"/>
      <c r="BQ283" s="21"/>
      <c r="BR283" s="21"/>
    </row>
    <row r="284" spans="1:70" x14ac:dyDescent="0.2">
      <c r="A284" s="1"/>
      <c r="B284" s="3"/>
      <c r="C284" s="3"/>
      <c r="D284" s="3"/>
      <c r="E284" s="3"/>
      <c r="F284" s="1"/>
      <c r="G284" s="1"/>
      <c r="H284" s="1"/>
      <c r="I284" s="1"/>
      <c r="J284" s="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/>
      <c r="BI284" s="21"/>
      <c r="BJ284" s="21"/>
      <c r="BK284" s="21"/>
      <c r="BL284" s="21"/>
      <c r="BM284" s="21"/>
      <c r="BN284" s="21"/>
      <c r="BO284" s="21"/>
      <c r="BP284" s="21"/>
      <c r="BQ284" s="21"/>
      <c r="BR284" s="21"/>
    </row>
    <row r="285" spans="1:70" x14ac:dyDescent="0.2">
      <c r="A285" s="1"/>
      <c r="B285" s="3"/>
      <c r="C285" s="3"/>
      <c r="D285" s="3"/>
      <c r="E285" s="3"/>
      <c r="F285" s="1"/>
      <c r="G285" s="1"/>
      <c r="H285" s="1"/>
      <c r="I285" s="1"/>
      <c r="J285" s="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  <c r="BJ285" s="21"/>
      <c r="BK285" s="21"/>
      <c r="BL285" s="21"/>
      <c r="BM285" s="21"/>
      <c r="BN285" s="21"/>
      <c r="BO285" s="21"/>
      <c r="BP285" s="21"/>
      <c r="BQ285" s="21"/>
      <c r="BR285" s="21"/>
    </row>
    <row r="286" spans="1:70" x14ac:dyDescent="0.2">
      <c r="A286" s="1"/>
      <c r="B286" s="3"/>
      <c r="C286" s="3"/>
      <c r="D286" s="3"/>
      <c r="E286" s="3"/>
      <c r="F286" s="1"/>
      <c r="G286" s="1"/>
      <c r="H286" s="1"/>
      <c r="I286" s="1"/>
      <c r="J286" s="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/>
      <c r="BI286" s="21"/>
      <c r="BJ286" s="21"/>
      <c r="BK286" s="21"/>
      <c r="BL286" s="21"/>
      <c r="BM286" s="21"/>
      <c r="BN286" s="21"/>
      <c r="BO286" s="21"/>
      <c r="BP286" s="21"/>
      <c r="BQ286" s="21"/>
      <c r="BR286" s="21"/>
    </row>
    <row r="287" spans="1:70" x14ac:dyDescent="0.2">
      <c r="A287" s="1"/>
      <c r="B287" s="3"/>
      <c r="C287" s="3"/>
      <c r="D287" s="3"/>
      <c r="E287" s="3"/>
      <c r="F287" s="1"/>
      <c r="G287" s="1"/>
      <c r="H287" s="1"/>
      <c r="I287" s="1"/>
      <c r="J287" s="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  <c r="BJ287" s="21"/>
      <c r="BK287" s="21"/>
      <c r="BL287" s="21"/>
      <c r="BM287" s="21"/>
      <c r="BN287" s="21"/>
      <c r="BO287" s="21"/>
      <c r="BP287" s="21"/>
      <c r="BQ287" s="21"/>
      <c r="BR287" s="21"/>
    </row>
    <row r="288" spans="1:70" x14ac:dyDescent="0.2">
      <c r="A288" s="1"/>
      <c r="B288" s="3"/>
      <c r="C288" s="3"/>
      <c r="D288" s="3"/>
      <c r="E288" s="3"/>
      <c r="F288" s="1"/>
      <c r="G288" s="1"/>
      <c r="H288" s="1"/>
      <c r="I288" s="1"/>
      <c r="J288" s="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  <c r="BJ288" s="21"/>
      <c r="BK288" s="21"/>
      <c r="BL288" s="21"/>
      <c r="BM288" s="21"/>
      <c r="BN288" s="21"/>
      <c r="BO288" s="21"/>
      <c r="BP288" s="21"/>
      <c r="BQ288" s="21"/>
      <c r="BR288" s="21"/>
    </row>
    <row r="289" spans="1:70" x14ac:dyDescent="0.2">
      <c r="A289" s="1"/>
      <c r="B289" s="3"/>
      <c r="C289" s="3"/>
      <c r="D289" s="3"/>
      <c r="E289" s="3"/>
      <c r="F289" s="1"/>
      <c r="G289" s="1"/>
      <c r="H289" s="1"/>
      <c r="I289" s="1"/>
      <c r="J289" s="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  <c r="BL289" s="21"/>
      <c r="BM289" s="21"/>
      <c r="BN289" s="21"/>
      <c r="BO289" s="21"/>
      <c r="BP289" s="21"/>
      <c r="BQ289" s="21"/>
      <c r="BR289" s="21"/>
    </row>
    <row r="290" spans="1:70" x14ac:dyDescent="0.2">
      <c r="A290" s="1"/>
      <c r="B290" s="3"/>
      <c r="C290" s="3"/>
      <c r="D290" s="3"/>
      <c r="E290" s="3"/>
      <c r="F290" s="1"/>
      <c r="G290" s="1"/>
      <c r="H290" s="1"/>
      <c r="I290" s="1"/>
      <c r="J290" s="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  <c r="BJ290" s="21"/>
      <c r="BK290" s="21"/>
      <c r="BL290" s="21"/>
      <c r="BM290" s="21"/>
      <c r="BN290" s="21"/>
      <c r="BO290" s="21"/>
      <c r="BP290" s="21"/>
      <c r="BQ290" s="21"/>
      <c r="BR290" s="21"/>
    </row>
    <row r="291" spans="1:70" x14ac:dyDescent="0.2">
      <c r="A291" s="1"/>
      <c r="B291" s="3"/>
      <c r="C291" s="3"/>
      <c r="D291" s="3"/>
      <c r="E291" s="3"/>
      <c r="F291" s="1"/>
      <c r="G291" s="1"/>
      <c r="H291" s="1"/>
      <c r="I291" s="1"/>
      <c r="J291" s="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  <c r="BB291" s="21"/>
      <c r="BC291" s="21"/>
      <c r="BD291" s="21"/>
      <c r="BE291" s="21"/>
      <c r="BF291" s="21"/>
      <c r="BG291" s="21"/>
      <c r="BH291" s="21"/>
      <c r="BI291" s="21"/>
      <c r="BJ291" s="21"/>
      <c r="BK291" s="21"/>
      <c r="BL291" s="21"/>
      <c r="BM291" s="21"/>
      <c r="BN291" s="21"/>
      <c r="BO291" s="21"/>
      <c r="BP291" s="21"/>
      <c r="BQ291" s="21"/>
      <c r="BR291" s="21"/>
    </row>
    <row r="292" spans="1:70" x14ac:dyDescent="0.2">
      <c r="A292" s="1"/>
      <c r="B292" s="3"/>
      <c r="C292" s="3"/>
      <c r="D292" s="3"/>
      <c r="E292" s="3"/>
      <c r="F292" s="1"/>
      <c r="G292" s="1"/>
      <c r="H292" s="1"/>
      <c r="I292" s="1"/>
      <c r="J292" s="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  <c r="BL292" s="21"/>
      <c r="BM292" s="21"/>
      <c r="BN292" s="21"/>
      <c r="BO292" s="21"/>
      <c r="BP292" s="21"/>
      <c r="BQ292" s="21"/>
      <c r="BR292" s="21"/>
    </row>
    <row r="293" spans="1:70" x14ac:dyDescent="0.2">
      <c r="A293" s="1"/>
      <c r="B293" s="3"/>
      <c r="C293" s="3"/>
      <c r="D293" s="3"/>
      <c r="E293" s="3"/>
      <c r="F293" s="1"/>
      <c r="G293" s="1"/>
      <c r="H293" s="1"/>
      <c r="I293" s="1"/>
      <c r="J293" s="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  <c r="BJ293" s="21"/>
      <c r="BK293" s="21"/>
      <c r="BL293" s="21"/>
      <c r="BM293" s="21"/>
      <c r="BN293" s="21"/>
      <c r="BO293" s="21"/>
      <c r="BP293" s="21"/>
      <c r="BQ293" s="21"/>
      <c r="BR293" s="21"/>
    </row>
    <row r="294" spans="1:70" x14ac:dyDescent="0.2">
      <c r="A294" s="1"/>
      <c r="B294" s="3"/>
      <c r="C294" s="3"/>
      <c r="D294" s="3"/>
      <c r="E294" s="3"/>
      <c r="F294" s="1"/>
      <c r="G294" s="1"/>
      <c r="H294" s="1"/>
      <c r="I294" s="1"/>
      <c r="J294" s="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  <c r="BJ294" s="21"/>
      <c r="BK294" s="21"/>
      <c r="BL294" s="21"/>
      <c r="BM294" s="21"/>
      <c r="BN294" s="21"/>
      <c r="BO294" s="21"/>
      <c r="BP294" s="21"/>
      <c r="BQ294" s="21"/>
      <c r="BR294" s="21"/>
    </row>
    <row r="295" spans="1:70" x14ac:dyDescent="0.2">
      <c r="A295" s="1"/>
      <c r="B295" s="3"/>
      <c r="C295" s="3"/>
      <c r="D295" s="3"/>
      <c r="E295" s="3"/>
      <c r="F295" s="1"/>
      <c r="G295" s="1"/>
      <c r="H295" s="1"/>
      <c r="I295" s="1"/>
      <c r="J295" s="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  <c r="BJ295" s="21"/>
      <c r="BK295" s="21"/>
      <c r="BL295" s="21"/>
      <c r="BM295" s="21"/>
      <c r="BN295" s="21"/>
      <c r="BO295" s="21"/>
      <c r="BP295" s="21"/>
      <c r="BQ295" s="21"/>
      <c r="BR295" s="21"/>
    </row>
    <row r="296" spans="1:70" x14ac:dyDescent="0.2">
      <c r="A296" s="1"/>
      <c r="B296" s="3"/>
      <c r="C296" s="3"/>
      <c r="D296" s="3"/>
      <c r="E296" s="3"/>
      <c r="F296" s="1"/>
      <c r="G296" s="1"/>
      <c r="H296" s="1"/>
      <c r="I296" s="1"/>
      <c r="J296" s="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/>
      <c r="BI296" s="21"/>
      <c r="BJ296" s="21"/>
      <c r="BK296" s="21"/>
      <c r="BL296" s="21"/>
      <c r="BM296" s="21"/>
      <c r="BN296" s="21"/>
      <c r="BO296" s="21"/>
      <c r="BP296" s="21"/>
      <c r="BQ296" s="21"/>
      <c r="BR296" s="21"/>
    </row>
    <row r="297" spans="1:70" x14ac:dyDescent="0.2">
      <c r="A297" s="1"/>
      <c r="B297" s="3"/>
      <c r="C297" s="3"/>
      <c r="D297" s="3"/>
      <c r="E297" s="3"/>
      <c r="F297" s="1"/>
      <c r="G297" s="1"/>
      <c r="H297" s="1"/>
      <c r="I297" s="1"/>
      <c r="J297" s="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  <c r="BJ297" s="21"/>
      <c r="BK297" s="21"/>
      <c r="BL297" s="21"/>
      <c r="BM297" s="21"/>
      <c r="BN297" s="21"/>
      <c r="BO297" s="21"/>
      <c r="BP297" s="21"/>
      <c r="BQ297" s="21"/>
      <c r="BR297" s="21"/>
    </row>
    <row r="298" spans="1:70" x14ac:dyDescent="0.2">
      <c r="A298" s="1"/>
      <c r="B298" s="3"/>
      <c r="C298" s="3"/>
      <c r="D298" s="3"/>
      <c r="E298" s="3"/>
      <c r="F298" s="1"/>
      <c r="G298" s="1"/>
      <c r="H298" s="1"/>
      <c r="I298" s="1"/>
      <c r="J298" s="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  <c r="BJ298" s="21"/>
      <c r="BK298" s="21"/>
      <c r="BL298" s="21"/>
      <c r="BM298" s="21"/>
      <c r="BN298" s="21"/>
      <c r="BO298" s="21"/>
      <c r="BP298" s="21"/>
      <c r="BQ298" s="21"/>
      <c r="BR298" s="21"/>
    </row>
    <row r="299" spans="1:70" x14ac:dyDescent="0.2">
      <c r="A299" s="1"/>
      <c r="B299" s="3"/>
      <c r="C299" s="3"/>
      <c r="D299" s="3"/>
      <c r="E299" s="3"/>
      <c r="F299" s="1"/>
      <c r="G299" s="1"/>
      <c r="H299" s="1"/>
      <c r="I299" s="1"/>
      <c r="J299" s="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  <c r="BL299" s="21"/>
      <c r="BM299" s="21"/>
      <c r="BN299" s="21"/>
      <c r="BO299" s="21"/>
      <c r="BP299" s="21"/>
      <c r="BQ299" s="21"/>
      <c r="BR299" s="21"/>
    </row>
    <row r="300" spans="1:70" x14ac:dyDescent="0.2">
      <c r="A300" s="1"/>
      <c r="B300" s="3"/>
      <c r="C300" s="3"/>
      <c r="D300" s="3"/>
      <c r="E300" s="3"/>
      <c r="F300" s="1"/>
      <c r="G300" s="1"/>
      <c r="H300" s="1"/>
      <c r="I300" s="1"/>
      <c r="J300" s="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  <c r="BL300" s="21"/>
      <c r="BM300" s="21"/>
      <c r="BN300" s="21"/>
      <c r="BO300" s="21"/>
      <c r="BP300" s="21"/>
      <c r="BQ300" s="21"/>
      <c r="BR300" s="21"/>
    </row>
    <row r="301" spans="1:70" x14ac:dyDescent="0.2">
      <c r="A301" s="1"/>
      <c r="B301" s="3"/>
      <c r="C301" s="3"/>
      <c r="D301" s="3"/>
      <c r="E301" s="3"/>
      <c r="F301" s="1"/>
      <c r="G301" s="1"/>
      <c r="H301" s="1"/>
      <c r="I301" s="1"/>
      <c r="J301" s="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  <c r="BL301" s="21"/>
      <c r="BM301" s="21"/>
      <c r="BN301" s="21"/>
      <c r="BO301" s="21"/>
      <c r="BP301" s="21"/>
      <c r="BQ301" s="21"/>
      <c r="BR301" s="21"/>
    </row>
    <row r="302" spans="1:70" x14ac:dyDescent="0.2">
      <c r="A302" s="1"/>
      <c r="B302" s="3"/>
      <c r="C302" s="3"/>
      <c r="D302" s="3"/>
      <c r="E302" s="3"/>
      <c r="F302" s="1"/>
      <c r="G302" s="1"/>
      <c r="H302" s="1"/>
      <c r="I302" s="1"/>
      <c r="J302" s="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  <c r="BL302" s="21"/>
      <c r="BM302" s="21"/>
      <c r="BN302" s="21"/>
      <c r="BO302" s="21"/>
      <c r="BP302" s="21"/>
      <c r="BQ302" s="21"/>
      <c r="BR302" s="21"/>
    </row>
    <row r="303" spans="1:70" x14ac:dyDescent="0.2">
      <c r="A303" s="1"/>
      <c r="B303" s="3"/>
      <c r="C303" s="3"/>
      <c r="D303" s="3"/>
      <c r="E303" s="3"/>
      <c r="F303" s="1"/>
      <c r="G303" s="1"/>
      <c r="H303" s="1"/>
      <c r="I303" s="1"/>
      <c r="J303" s="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  <c r="BL303" s="21"/>
      <c r="BM303" s="21"/>
      <c r="BN303" s="21"/>
      <c r="BO303" s="21"/>
      <c r="BP303" s="21"/>
      <c r="BQ303" s="21"/>
      <c r="BR303" s="21"/>
    </row>
    <row r="304" spans="1:70" x14ac:dyDescent="0.2">
      <c r="A304" s="1"/>
      <c r="B304" s="3"/>
      <c r="C304" s="3"/>
      <c r="D304" s="3"/>
      <c r="E304" s="3"/>
      <c r="F304" s="1"/>
      <c r="G304" s="1"/>
      <c r="H304" s="1"/>
      <c r="I304" s="1"/>
      <c r="J304" s="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  <c r="BI304" s="21"/>
      <c r="BJ304" s="21"/>
      <c r="BK304" s="21"/>
      <c r="BL304" s="21"/>
      <c r="BM304" s="21"/>
      <c r="BN304" s="21"/>
      <c r="BO304" s="21"/>
      <c r="BP304" s="21"/>
      <c r="BQ304" s="21"/>
      <c r="BR304" s="21"/>
    </row>
    <row r="305" spans="1:70" x14ac:dyDescent="0.2">
      <c r="A305" s="1"/>
      <c r="B305" s="3"/>
      <c r="C305" s="3"/>
      <c r="D305" s="3"/>
      <c r="E305" s="3"/>
      <c r="F305" s="1"/>
      <c r="G305" s="1"/>
      <c r="H305" s="1"/>
      <c r="I305" s="1"/>
      <c r="J305" s="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  <c r="BJ305" s="21"/>
      <c r="BK305" s="21"/>
      <c r="BL305" s="21"/>
      <c r="BM305" s="21"/>
      <c r="BN305" s="21"/>
      <c r="BO305" s="21"/>
      <c r="BP305" s="21"/>
      <c r="BQ305" s="21"/>
      <c r="BR305" s="21"/>
    </row>
    <row r="306" spans="1:70" x14ac:dyDescent="0.2">
      <c r="A306" s="1"/>
      <c r="B306" s="3"/>
      <c r="C306" s="3"/>
      <c r="D306" s="3"/>
      <c r="E306" s="3"/>
      <c r="F306" s="1"/>
      <c r="G306" s="1"/>
      <c r="H306" s="1"/>
      <c r="I306" s="1"/>
      <c r="J306" s="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  <c r="BJ306" s="21"/>
      <c r="BK306" s="21"/>
      <c r="BL306" s="21"/>
      <c r="BM306" s="21"/>
      <c r="BN306" s="21"/>
      <c r="BO306" s="21"/>
      <c r="BP306" s="21"/>
      <c r="BQ306" s="21"/>
      <c r="BR306" s="21"/>
    </row>
    <row r="307" spans="1:70" x14ac:dyDescent="0.2">
      <c r="A307" s="1"/>
      <c r="B307" s="3"/>
      <c r="C307" s="3"/>
      <c r="D307" s="3"/>
      <c r="E307" s="3"/>
      <c r="F307" s="1"/>
      <c r="G307" s="1"/>
      <c r="H307" s="1"/>
      <c r="I307" s="1"/>
      <c r="J307" s="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  <c r="BJ307" s="21"/>
      <c r="BK307" s="21"/>
      <c r="BL307" s="21"/>
      <c r="BM307" s="21"/>
      <c r="BN307" s="21"/>
      <c r="BO307" s="21"/>
      <c r="BP307" s="21"/>
      <c r="BQ307" s="21"/>
      <c r="BR307" s="21"/>
    </row>
    <row r="308" spans="1:70" x14ac:dyDescent="0.2">
      <c r="A308" s="1"/>
      <c r="B308" s="3"/>
      <c r="C308" s="3"/>
      <c r="D308" s="3"/>
      <c r="E308" s="3"/>
      <c r="F308" s="1"/>
      <c r="G308" s="1"/>
      <c r="H308" s="1"/>
      <c r="I308" s="1"/>
      <c r="J308" s="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/>
      <c r="BI308" s="21"/>
      <c r="BJ308" s="21"/>
      <c r="BK308" s="21"/>
      <c r="BL308" s="21"/>
      <c r="BM308" s="21"/>
      <c r="BN308" s="21"/>
      <c r="BO308" s="21"/>
      <c r="BP308" s="21"/>
      <c r="BQ308" s="21"/>
      <c r="BR308" s="21"/>
    </row>
    <row r="309" spans="1:70" x14ac:dyDescent="0.2">
      <c r="A309" s="1"/>
      <c r="B309" s="3"/>
      <c r="C309" s="3"/>
      <c r="D309" s="3"/>
      <c r="E309" s="3"/>
      <c r="F309" s="1"/>
      <c r="G309" s="1"/>
      <c r="H309" s="1"/>
      <c r="I309" s="1"/>
      <c r="J309" s="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/>
      <c r="BI309" s="21"/>
      <c r="BJ309" s="21"/>
      <c r="BK309" s="21"/>
      <c r="BL309" s="21"/>
      <c r="BM309" s="21"/>
      <c r="BN309" s="21"/>
      <c r="BO309" s="21"/>
      <c r="BP309" s="21"/>
      <c r="BQ309" s="21"/>
      <c r="BR309" s="21"/>
    </row>
    <row r="310" spans="1:70" x14ac:dyDescent="0.2">
      <c r="A310" s="1"/>
      <c r="B310" s="3"/>
      <c r="C310" s="3"/>
      <c r="D310" s="3"/>
      <c r="E310" s="3"/>
      <c r="F310" s="1"/>
      <c r="G310" s="1"/>
      <c r="H310" s="1"/>
      <c r="I310" s="1"/>
      <c r="J310" s="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1"/>
      <c r="BF310" s="21"/>
      <c r="BG310" s="21"/>
      <c r="BH310" s="21"/>
      <c r="BI310" s="21"/>
      <c r="BJ310" s="21"/>
      <c r="BK310" s="21"/>
      <c r="BL310" s="21"/>
      <c r="BM310" s="21"/>
      <c r="BN310" s="21"/>
      <c r="BO310" s="21"/>
      <c r="BP310" s="21"/>
      <c r="BQ310" s="21"/>
      <c r="BR310" s="21"/>
    </row>
    <row r="311" spans="1:70" x14ac:dyDescent="0.2">
      <c r="A311" s="1"/>
      <c r="B311" s="3"/>
      <c r="C311" s="3"/>
      <c r="D311" s="3"/>
      <c r="E311" s="3"/>
      <c r="F311" s="1"/>
      <c r="G311" s="1"/>
      <c r="H311" s="1"/>
      <c r="I311" s="1"/>
      <c r="J311" s="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  <c r="BE311" s="21"/>
      <c r="BF311" s="21"/>
      <c r="BG311" s="21"/>
      <c r="BH311" s="21"/>
      <c r="BI311" s="21"/>
      <c r="BJ311" s="21"/>
      <c r="BK311" s="21"/>
      <c r="BL311" s="21"/>
      <c r="BM311" s="21"/>
      <c r="BN311" s="21"/>
      <c r="BO311" s="21"/>
      <c r="BP311" s="21"/>
      <c r="BQ311" s="21"/>
      <c r="BR311" s="21"/>
    </row>
    <row r="312" spans="1:70" x14ac:dyDescent="0.2">
      <c r="A312" s="1"/>
      <c r="B312" s="3"/>
      <c r="C312" s="3"/>
      <c r="D312" s="3"/>
      <c r="E312" s="3"/>
      <c r="F312" s="1"/>
      <c r="G312" s="1"/>
      <c r="H312" s="1"/>
      <c r="I312" s="1"/>
      <c r="J312" s="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/>
      <c r="BI312" s="21"/>
      <c r="BJ312" s="21"/>
      <c r="BK312" s="21"/>
      <c r="BL312" s="21"/>
      <c r="BM312" s="21"/>
      <c r="BN312" s="21"/>
      <c r="BO312" s="21"/>
      <c r="BP312" s="21"/>
      <c r="BQ312" s="21"/>
      <c r="BR312" s="21"/>
    </row>
    <row r="313" spans="1:70" x14ac:dyDescent="0.2">
      <c r="A313" s="1"/>
      <c r="B313" s="3"/>
      <c r="C313" s="3"/>
      <c r="D313" s="3"/>
      <c r="E313" s="3"/>
      <c r="F313" s="1"/>
      <c r="G313" s="1"/>
      <c r="H313" s="1"/>
      <c r="I313" s="1"/>
      <c r="J313" s="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  <c r="BJ313" s="21"/>
      <c r="BK313" s="21"/>
      <c r="BL313" s="21"/>
      <c r="BM313" s="21"/>
      <c r="BN313" s="21"/>
      <c r="BO313" s="21"/>
      <c r="BP313" s="21"/>
      <c r="BQ313" s="21"/>
      <c r="BR313" s="21"/>
    </row>
    <row r="314" spans="1:70" x14ac:dyDescent="0.2">
      <c r="A314" s="1"/>
      <c r="B314" s="3"/>
      <c r="C314" s="3"/>
      <c r="D314" s="3"/>
      <c r="E314" s="3"/>
      <c r="F314" s="1"/>
      <c r="G314" s="1"/>
      <c r="H314" s="1"/>
      <c r="I314" s="1"/>
      <c r="J314" s="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  <c r="BI314" s="21"/>
      <c r="BJ314" s="21"/>
      <c r="BK314" s="21"/>
      <c r="BL314" s="21"/>
      <c r="BM314" s="21"/>
      <c r="BN314" s="21"/>
      <c r="BO314" s="21"/>
      <c r="BP314" s="21"/>
      <c r="BQ314" s="21"/>
      <c r="BR314" s="21"/>
    </row>
    <row r="315" spans="1:70" x14ac:dyDescent="0.2">
      <c r="A315" s="1"/>
      <c r="B315" s="3"/>
      <c r="C315" s="3"/>
      <c r="D315" s="3"/>
      <c r="E315" s="3"/>
      <c r="F315" s="1"/>
      <c r="G315" s="1"/>
      <c r="H315" s="1"/>
      <c r="I315" s="1"/>
      <c r="J315" s="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  <c r="BE315" s="21"/>
      <c r="BF315" s="21"/>
      <c r="BG315" s="21"/>
      <c r="BH315" s="21"/>
      <c r="BI315" s="21"/>
      <c r="BJ315" s="21"/>
      <c r="BK315" s="21"/>
      <c r="BL315" s="21"/>
      <c r="BM315" s="21"/>
      <c r="BN315" s="21"/>
      <c r="BO315" s="21"/>
      <c r="BP315" s="21"/>
      <c r="BQ315" s="21"/>
      <c r="BR315" s="21"/>
    </row>
    <row r="316" spans="1:70" x14ac:dyDescent="0.2">
      <c r="A316" s="1"/>
      <c r="B316" s="3"/>
      <c r="C316" s="3"/>
      <c r="D316" s="3"/>
      <c r="E316" s="3"/>
      <c r="F316" s="1"/>
      <c r="G316" s="1"/>
      <c r="H316" s="1"/>
      <c r="I316" s="1"/>
      <c r="J316" s="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  <c r="BA316" s="21"/>
      <c r="BB316" s="21"/>
      <c r="BC316" s="21"/>
      <c r="BD316" s="21"/>
      <c r="BE316" s="21"/>
      <c r="BF316" s="21"/>
      <c r="BG316" s="21"/>
      <c r="BH316" s="21"/>
      <c r="BI316" s="21"/>
      <c r="BJ316" s="21"/>
      <c r="BK316" s="21"/>
      <c r="BL316" s="21"/>
      <c r="BM316" s="21"/>
      <c r="BN316" s="21"/>
      <c r="BO316" s="21"/>
      <c r="BP316" s="21"/>
      <c r="BQ316" s="21"/>
      <c r="BR316" s="21"/>
    </row>
    <row r="317" spans="1:70" x14ac:dyDescent="0.2">
      <c r="A317" s="1"/>
      <c r="B317" s="3"/>
      <c r="C317" s="3"/>
      <c r="D317" s="3"/>
      <c r="E317" s="3"/>
      <c r="F317" s="1"/>
      <c r="G317" s="1"/>
      <c r="H317" s="1"/>
      <c r="I317" s="1"/>
      <c r="J317" s="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  <c r="BE317" s="21"/>
      <c r="BF317" s="21"/>
      <c r="BG317" s="21"/>
      <c r="BH317" s="21"/>
      <c r="BI317" s="21"/>
      <c r="BJ317" s="21"/>
      <c r="BK317" s="21"/>
      <c r="BL317" s="21"/>
      <c r="BM317" s="21"/>
      <c r="BN317" s="21"/>
      <c r="BO317" s="21"/>
      <c r="BP317" s="21"/>
      <c r="BQ317" s="21"/>
      <c r="BR317" s="21"/>
    </row>
    <row r="318" spans="1:70" x14ac:dyDescent="0.2">
      <c r="A318" s="1"/>
      <c r="B318" s="3"/>
      <c r="C318" s="3"/>
      <c r="D318" s="3"/>
      <c r="E318" s="3"/>
      <c r="F318" s="1"/>
      <c r="G318" s="1"/>
      <c r="H318" s="1"/>
      <c r="I318" s="1"/>
      <c r="J318" s="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  <c r="BE318" s="21"/>
      <c r="BF318" s="21"/>
      <c r="BG318" s="21"/>
      <c r="BH318" s="21"/>
      <c r="BI318" s="21"/>
      <c r="BJ318" s="21"/>
      <c r="BK318" s="21"/>
      <c r="BL318" s="21"/>
      <c r="BM318" s="21"/>
      <c r="BN318" s="21"/>
      <c r="BO318" s="21"/>
      <c r="BP318" s="21"/>
      <c r="BQ318" s="21"/>
      <c r="BR318" s="21"/>
    </row>
    <row r="319" spans="1:70" x14ac:dyDescent="0.2">
      <c r="A319" s="1"/>
      <c r="B319" s="3"/>
      <c r="C319" s="3"/>
      <c r="D319" s="3"/>
      <c r="E319" s="3"/>
      <c r="F319" s="1"/>
      <c r="G319" s="1"/>
      <c r="H319" s="1"/>
      <c r="I319" s="1"/>
      <c r="J319" s="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  <c r="BB319" s="21"/>
      <c r="BC319" s="21"/>
      <c r="BD319" s="21"/>
      <c r="BE319" s="21"/>
      <c r="BF319" s="21"/>
      <c r="BG319" s="21"/>
      <c r="BH319" s="21"/>
      <c r="BI319" s="21"/>
      <c r="BJ319" s="21"/>
      <c r="BK319" s="21"/>
      <c r="BL319" s="21"/>
      <c r="BM319" s="21"/>
      <c r="BN319" s="21"/>
      <c r="BO319" s="21"/>
      <c r="BP319" s="21"/>
      <c r="BQ319" s="21"/>
      <c r="BR319" s="21"/>
    </row>
    <row r="320" spans="1:70" x14ac:dyDescent="0.2">
      <c r="A320" s="1"/>
      <c r="B320" s="3"/>
      <c r="C320" s="3"/>
      <c r="D320" s="3"/>
      <c r="E320" s="3"/>
      <c r="F320" s="1"/>
      <c r="G320" s="1"/>
      <c r="H320" s="1"/>
      <c r="I320" s="1"/>
      <c r="J320" s="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  <c r="BI320" s="21"/>
      <c r="BJ320" s="21"/>
      <c r="BK320" s="21"/>
      <c r="BL320" s="21"/>
      <c r="BM320" s="21"/>
      <c r="BN320" s="21"/>
      <c r="BO320" s="21"/>
      <c r="BP320" s="21"/>
      <c r="BQ320" s="21"/>
      <c r="BR320" s="21"/>
    </row>
    <row r="321" spans="1:70" x14ac:dyDescent="0.2">
      <c r="A321" s="1"/>
      <c r="B321" s="3"/>
      <c r="C321" s="3"/>
      <c r="D321" s="3"/>
      <c r="E321" s="3"/>
      <c r="F321" s="1"/>
      <c r="G321" s="1"/>
      <c r="H321" s="1"/>
      <c r="I321" s="1"/>
      <c r="J321" s="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21"/>
      <c r="BB321" s="21"/>
      <c r="BC321" s="21"/>
      <c r="BD321" s="21"/>
      <c r="BE321" s="21"/>
      <c r="BF321" s="21"/>
      <c r="BG321" s="21"/>
      <c r="BH321" s="21"/>
      <c r="BI321" s="21"/>
      <c r="BJ321" s="21"/>
      <c r="BK321" s="21"/>
      <c r="BL321" s="21"/>
      <c r="BM321" s="21"/>
      <c r="BN321" s="21"/>
      <c r="BO321" s="21"/>
      <c r="BP321" s="21"/>
      <c r="BQ321" s="21"/>
      <c r="BR321" s="21"/>
    </row>
    <row r="322" spans="1:70" x14ac:dyDescent="0.2">
      <c r="A322" s="1"/>
      <c r="B322" s="3"/>
      <c r="C322" s="3"/>
      <c r="D322" s="3"/>
      <c r="E322" s="3"/>
      <c r="F322" s="1"/>
      <c r="G322" s="1"/>
      <c r="H322" s="1"/>
      <c r="I322" s="1"/>
      <c r="J322" s="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  <c r="BI322" s="21"/>
      <c r="BJ322" s="21"/>
      <c r="BK322" s="21"/>
      <c r="BL322" s="21"/>
      <c r="BM322" s="21"/>
      <c r="BN322" s="21"/>
      <c r="BO322" s="21"/>
      <c r="BP322" s="21"/>
      <c r="BQ322" s="21"/>
      <c r="BR322" s="21"/>
    </row>
    <row r="323" spans="1:70" x14ac:dyDescent="0.2">
      <c r="A323" s="1"/>
      <c r="B323" s="3"/>
      <c r="C323" s="3"/>
      <c r="D323" s="3"/>
      <c r="E323" s="3"/>
      <c r="F323" s="1"/>
      <c r="G323" s="1"/>
      <c r="H323" s="1"/>
      <c r="I323" s="1"/>
      <c r="J323" s="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21"/>
      <c r="BB323" s="21"/>
      <c r="BC323" s="21"/>
      <c r="BD323" s="21"/>
      <c r="BE323" s="21"/>
      <c r="BF323" s="21"/>
      <c r="BG323" s="21"/>
      <c r="BH323" s="21"/>
      <c r="BI323" s="21"/>
      <c r="BJ323" s="21"/>
      <c r="BK323" s="21"/>
      <c r="BL323" s="21"/>
      <c r="BM323" s="21"/>
      <c r="BN323" s="21"/>
      <c r="BO323" s="21"/>
      <c r="BP323" s="21"/>
      <c r="BQ323" s="21"/>
      <c r="BR323" s="21"/>
    </row>
    <row r="324" spans="1:70" x14ac:dyDescent="0.2">
      <c r="A324" s="1"/>
      <c r="B324" s="3"/>
      <c r="C324" s="3"/>
      <c r="D324" s="3"/>
      <c r="E324" s="3"/>
      <c r="F324" s="1"/>
      <c r="G324" s="1"/>
      <c r="H324" s="1"/>
      <c r="I324" s="1"/>
      <c r="J324" s="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  <c r="BJ324" s="21"/>
      <c r="BK324" s="21"/>
      <c r="BL324" s="21"/>
      <c r="BM324" s="21"/>
      <c r="BN324" s="21"/>
      <c r="BO324" s="21"/>
      <c r="BP324" s="21"/>
      <c r="BQ324" s="21"/>
      <c r="BR324" s="21"/>
    </row>
    <row r="325" spans="1:70" x14ac:dyDescent="0.2">
      <c r="A325" s="1"/>
      <c r="B325" s="3"/>
      <c r="C325" s="3"/>
      <c r="D325" s="3"/>
      <c r="E325" s="3"/>
      <c r="F325" s="1"/>
      <c r="G325" s="1"/>
      <c r="H325" s="1"/>
      <c r="I325" s="1"/>
      <c r="J325" s="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/>
      <c r="BI325" s="21"/>
      <c r="BJ325" s="21"/>
      <c r="BK325" s="21"/>
      <c r="BL325" s="21"/>
      <c r="BM325" s="21"/>
      <c r="BN325" s="21"/>
      <c r="BO325" s="21"/>
      <c r="BP325" s="21"/>
      <c r="BQ325" s="21"/>
      <c r="BR325" s="21"/>
    </row>
    <row r="326" spans="1:70" x14ac:dyDescent="0.2">
      <c r="A326" s="1"/>
      <c r="B326" s="3"/>
      <c r="C326" s="3"/>
      <c r="D326" s="3"/>
      <c r="E326" s="3"/>
      <c r="F326" s="1"/>
      <c r="G326" s="1"/>
      <c r="H326" s="1"/>
      <c r="I326" s="1"/>
      <c r="J326" s="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  <c r="BL326" s="21"/>
      <c r="BM326" s="21"/>
      <c r="BN326" s="21"/>
      <c r="BO326" s="21"/>
      <c r="BP326" s="21"/>
      <c r="BQ326" s="21"/>
      <c r="BR326" s="21"/>
    </row>
    <row r="327" spans="1:70" x14ac:dyDescent="0.2">
      <c r="A327" s="1"/>
      <c r="B327" s="3"/>
      <c r="C327" s="3"/>
      <c r="D327" s="3"/>
      <c r="E327" s="3"/>
      <c r="F327" s="1"/>
      <c r="G327" s="1"/>
      <c r="H327" s="1"/>
      <c r="I327" s="1"/>
      <c r="J327" s="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/>
      <c r="BK327" s="21"/>
      <c r="BL327" s="21"/>
      <c r="BM327" s="21"/>
      <c r="BN327" s="21"/>
      <c r="BO327" s="21"/>
      <c r="BP327" s="21"/>
      <c r="BQ327" s="21"/>
      <c r="BR327" s="21"/>
    </row>
    <row r="328" spans="1:70" x14ac:dyDescent="0.2">
      <c r="A328" s="1"/>
      <c r="B328" s="3"/>
      <c r="C328" s="3"/>
      <c r="D328" s="3"/>
      <c r="E328" s="3"/>
      <c r="F328" s="1"/>
      <c r="G328" s="1"/>
      <c r="H328" s="1"/>
      <c r="I328" s="1"/>
      <c r="J328" s="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  <c r="BL328" s="21"/>
      <c r="BM328" s="21"/>
      <c r="BN328" s="21"/>
      <c r="BO328" s="21"/>
      <c r="BP328" s="21"/>
      <c r="BQ328" s="21"/>
      <c r="BR328" s="21"/>
    </row>
    <row r="329" spans="1:70" x14ac:dyDescent="0.2">
      <c r="A329" s="1"/>
      <c r="B329" s="3"/>
      <c r="C329" s="3"/>
      <c r="D329" s="3"/>
      <c r="E329" s="3"/>
      <c r="F329" s="1"/>
      <c r="G329" s="1"/>
      <c r="H329" s="1"/>
      <c r="I329" s="1"/>
      <c r="J329" s="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  <c r="BJ329" s="21"/>
      <c r="BK329" s="21"/>
      <c r="BL329" s="21"/>
      <c r="BM329" s="21"/>
      <c r="BN329" s="21"/>
      <c r="BO329" s="21"/>
      <c r="BP329" s="21"/>
      <c r="BQ329" s="21"/>
      <c r="BR329" s="21"/>
    </row>
    <row r="330" spans="1:70" x14ac:dyDescent="0.2">
      <c r="A330" s="1"/>
      <c r="B330" s="3"/>
      <c r="C330" s="3"/>
      <c r="D330" s="3"/>
      <c r="E330" s="3"/>
      <c r="F330" s="1"/>
      <c r="G330" s="1"/>
      <c r="H330" s="1"/>
      <c r="I330" s="1"/>
      <c r="J330" s="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  <c r="BL330" s="21"/>
      <c r="BM330" s="21"/>
      <c r="BN330" s="21"/>
      <c r="BO330" s="21"/>
      <c r="BP330" s="21"/>
      <c r="BQ330" s="21"/>
      <c r="BR330" s="21"/>
    </row>
    <row r="331" spans="1:70" x14ac:dyDescent="0.2">
      <c r="A331" s="1"/>
      <c r="B331" s="3"/>
      <c r="C331" s="3"/>
      <c r="D331" s="3"/>
      <c r="E331" s="3"/>
      <c r="F331" s="1"/>
      <c r="G331" s="1"/>
      <c r="H331" s="1"/>
      <c r="I331" s="1"/>
      <c r="J331" s="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/>
      <c r="BI331" s="21"/>
      <c r="BJ331" s="21"/>
      <c r="BK331" s="21"/>
      <c r="BL331" s="21"/>
      <c r="BM331" s="21"/>
      <c r="BN331" s="21"/>
      <c r="BO331" s="21"/>
      <c r="BP331" s="21"/>
      <c r="BQ331" s="21"/>
      <c r="BR331" s="21"/>
    </row>
    <row r="332" spans="1:70" x14ac:dyDescent="0.2">
      <c r="A332" s="1"/>
      <c r="B332" s="3"/>
      <c r="C332" s="3"/>
      <c r="D332" s="3"/>
      <c r="E332" s="3"/>
      <c r="F332" s="1"/>
      <c r="G332" s="1"/>
      <c r="H332" s="1"/>
      <c r="I332" s="1"/>
      <c r="J332" s="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  <c r="BE332" s="21"/>
      <c r="BF332" s="21"/>
      <c r="BG332" s="21"/>
      <c r="BH332" s="21"/>
      <c r="BI332" s="21"/>
      <c r="BJ332" s="21"/>
      <c r="BK332" s="21"/>
      <c r="BL332" s="21"/>
      <c r="BM332" s="21"/>
      <c r="BN332" s="21"/>
      <c r="BO332" s="21"/>
      <c r="BP332" s="21"/>
      <c r="BQ332" s="21"/>
      <c r="BR332" s="21"/>
    </row>
    <row r="333" spans="1:70" x14ac:dyDescent="0.2">
      <c r="A333" s="1"/>
      <c r="B333" s="3"/>
      <c r="C333" s="3"/>
      <c r="D333" s="3"/>
      <c r="E333" s="3"/>
      <c r="F333" s="1"/>
      <c r="G333" s="1"/>
      <c r="H333" s="1"/>
      <c r="I333" s="1"/>
      <c r="J333" s="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  <c r="BE333" s="21"/>
      <c r="BF333" s="21"/>
      <c r="BG333" s="21"/>
      <c r="BH333" s="21"/>
      <c r="BI333" s="21"/>
      <c r="BJ333" s="21"/>
      <c r="BK333" s="21"/>
      <c r="BL333" s="21"/>
      <c r="BM333" s="21"/>
      <c r="BN333" s="21"/>
      <c r="BO333" s="21"/>
      <c r="BP333" s="21"/>
      <c r="BQ333" s="21"/>
      <c r="BR333" s="21"/>
    </row>
    <row r="334" spans="1:70" x14ac:dyDescent="0.2">
      <c r="A334" s="1"/>
      <c r="B334" s="3"/>
      <c r="C334" s="3"/>
      <c r="D334" s="3"/>
      <c r="E334" s="3"/>
      <c r="F334" s="1"/>
      <c r="G334" s="1"/>
      <c r="H334" s="1"/>
      <c r="I334" s="1"/>
      <c r="J334" s="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  <c r="BE334" s="21"/>
      <c r="BF334" s="21"/>
      <c r="BG334" s="21"/>
      <c r="BH334" s="21"/>
      <c r="BI334" s="21"/>
      <c r="BJ334" s="21"/>
      <c r="BK334" s="21"/>
      <c r="BL334" s="21"/>
      <c r="BM334" s="21"/>
      <c r="BN334" s="21"/>
      <c r="BO334" s="21"/>
      <c r="BP334" s="21"/>
      <c r="BQ334" s="21"/>
      <c r="BR334" s="21"/>
    </row>
    <row r="335" spans="1:70" x14ac:dyDescent="0.2">
      <c r="A335" s="1"/>
      <c r="B335" s="3"/>
      <c r="C335" s="3"/>
      <c r="D335" s="3"/>
      <c r="E335" s="3"/>
      <c r="F335" s="1"/>
      <c r="G335" s="1"/>
      <c r="H335" s="1"/>
      <c r="I335" s="1"/>
      <c r="J335" s="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  <c r="BB335" s="21"/>
      <c r="BC335" s="21"/>
      <c r="BD335" s="21"/>
      <c r="BE335" s="21"/>
      <c r="BF335" s="21"/>
      <c r="BG335" s="21"/>
      <c r="BH335" s="21"/>
      <c r="BI335" s="21"/>
      <c r="BJ335" s="21"/>
      <c r="BK335" s="21"/>
      <c r="BL335" s="21"/>
      <c r="BM335" s="21"/>
      <c r="BN335" s="21"/>
      <c r="BO335" s="21"/>
      <c r="BP335" s="21"/>
      <c r="BQ335" s="21"/>
      <c r="BR335" s="21"/>
    </row>
    <row r="336" spans="1:70" x14ac:dyDescent="0.2">
      <c r="A336" s="1"/>
      <c r="B336" s="3"/>
      <c r="C336" s="3"/>
      <c r="D336" s="3"/>
      <c r="E336" s="3"/>
      <c r="F336" s="1"/>
      <c r="G336" s="1"/>
      <c r="H336" s="1"/>
      <c r="I336" s="1"/>
      <c r="J336" s="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/>
      <c r="BI336" s="21"/>
      <c r="BJ336" s="21"/>
      <c r="BK336" s="21"/>
      <c r="BL336" s="21"/>
      <c r="BM336" s="21"/>
      <c r="BN336" s="21"/>
      <c r="BO336" s="21"/>
      <c r="BP336" s="21"/>
      <c r="BQ336" s="21"/>
      <c r="BR336" s="21"/>
    </row>
    <row r="337" spans="1:70" x14ac:dyDescent="0.2">
      <c r="A337" s="1"/>
      <c r="B337" s="3"/>
      <c r="C337" s="3"/>
      <c r="D337" s="3"/>
      <c r="E337" s="3"/>
      <c r="F337" s="1"/>
      <c r="G337" s="1"/>
      <c r="H337" s="1"/>
      <c r="I337" s="1"/>
      <c r="J337" s="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  <c r="BE337" s="21"/>
      <c r="BF337" s="21"/>
      <c r="BG337" s="21"/>
      <c r="BH337" s="21"/>
      <c r="BI337" s="21"/>
      <c r="BJ337" s="21"/>
      <c r="BK337" s="21"/>
      <c r="BL337" s="21"/>
      <c r="BM337" s="21"/>
      <c r="BN337" s="21"/>
      <c r="BO337" s="21"/>
      <c r="BP337" s="21"/>
      <c r="BQ337" s="21"/>
      <c r="BR337" s="21"/>
    </row>
    <row r="338" spans="1:70" x14ac:dyDescent="0.2">
      <c r="A338" s="1"/>
      <c r="B338" s="3"/>
      <c r="C338" s="3"/>
      <c r="D338" s="3"/>
      <c r="E338" s="3"/>
      <c r="F338" s="1"/>
      <c r="G338" s="1"/>
      <c r="H338" s="1"/>
      <c r="I338" s="1"/>
      <c r="J338" s="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21"/>
      <c r="AV338" s="21"/>
      <c r="AW338" s="21"/>
      <c r="AX338" s="21"/>
      <c r="AY338" s="21"/>
      <c r="AZ338" s="21"/>
      <c r="BA338" s="21"/>
      <c r="BB338" s="21"/>
      <c r="BC338" s="21"/>
      <c r="BD338" s="21"/>
      <c r="BE338" s="21"/>
      <c r="BF338" s="21"/>
      <c r="BG338" s="21"/>
      <c r="BH338" s="21"/>
      <c r="BI338" s="21"/>
      <c r="BJ338" s="21"/>
      <c r="BK338" s="21"/>
      <c r="BL338" s="21"/>
      <c r="BM338" s="21"/>
      <c r="BN338" s="21"/>
      <c r="BO338" s="21"/>
      <c r="BP338" s="21"/>
      <c r="BQ338" s="21"/>
      <c r="BR338" s="21"/>
    </row>
    <row r="339" spans="1:70" x14ac:dyDescent="0.2">
      <c r="A339" s="1"/>
      <c r="B339" s="3"/>
      <c r="C339" s="3"/>
      <c r="D339" s="3"/>
      <c r="E339" s="3"/>
      <c r="F339" s="1"/>
      <c r="G339" s="1"/>
      <c r="H339" s="1"/>
      <c r="I339" s="1"/>
      <c r="J339" s="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21"/>
      <c r="BB339" s="21"/>
      <c r="BC339" s="21"/>
      <c r="BD339" s="21"/>
      <c r="BE339" s="21"/>
      <c r="BF339" s="21"/>
      <c r="BG339" s="21"/>
      <c r="BH339" s="21"/>
      <c r="BI339" s="21"/>
      <c r="BJ339" s="21"/>
      <c r="BK339" s="21"/>
      <c r="BL339" s="21"/>
      <c r="BM339" s="21"/>
      <c r="BN339" s="21"/>
      <c r="BO339" s="21"/>
      <c r="BP339" s="21"/>
      <c r="BQ339" s="21"/>
      <c r="BR339" s="21"/>
    </row>
    <row r="340" spans="1:70" x14ac:dyDescent="0.2">
      <c r="A340" s="1"/>
      <c r="B340" s="3"/>
      <c r="C340" s="3"/>
      <c r="D340" s="3"/>
      <c r="E340" s="3"/>
      <c r="F340" s="1"/>
      <c r="G340" s="1"/>
      <c r="H340" s="1"/>
      <c r="I340" s="1"/>
      <c r="J340" s="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21"/>
      <c r="BB340" s="21"/>
      <c r="BC340" s="21"/>
      <c r="BD340" s="21"/>
      <c r="BE340" s="21"/>
      <c r="BF340" s="21"/>
      <c r="BG340" s="21"/>
      <c r="BH340" s="21"/>
      <c r="BI340" s="21"/>
      <c r="BJ340" s="21"/>
      <c r="BK340" s="21"/>
      <c r="BL340" s="21"/>
      <c r="BM340" s="21"/>
      <c r="BN340" s="21"/>
      <c r="BO340" s="21"/>
      <c r="BP340" s="21"/>
      <c r="BQ340" s="21"/>
      <c r="BR340" s="21"/>
    </row>
    <row r="341" spans="1:70" x14ac:dyDescent="0.2">
      <c r="A341" s="1"/>
      <c r="B341" s="3"/>
      <c r="C341" s="3"/>
      <c r="D341" s="3"/>
      <c r="E341" s="3"/>
      <c r="F341" s="1"/>
      <c r="G341" s="1"/>
      <c r="H341" s="1"/>
      <c r="I341" s="1"/>
      <c r="J341" s="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  <c r="BE341" s="21"/>
      <c r="BF341" s="21"/>
      <c r="BG341" s="21"/>
      <c r="BH341" s="21"/>
      <c r="BI341" s="21"/>
      <c r="BJ341" s="21"/>
      <c r="BK341" s="21"/>
      <c r="BL341" s="21"/>
      <c r="BM341" s="21"/>
      <c r="BN341" s="21"/>
      <c r="BO341" s="21"/>
      <c r="BP341" s="21"/>
      <c r="BQ341" s="21"/>
      <c r="BR341" s="21"/>
    </row>
    <row r="342" spans="1:70" x14ac:dyDescent="0.2">
      <c r="A342" s="1"/>
      <c r="B342" s="3"/>
      <c r="C342" s="3"/>
      <c r="D342" s="3"/>
      <c r="E342" s="3"/>
      <c r="F342" s="1"/>
      <c r="G342" s="1"/>
      <c r="H342" s="1"/>
      <c r="I342" s="1"/>
      <c r="J342" s="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/>
      <c r="BI342" s="21"/>
      <c r="BJ342" s="21"/>
      <c r="BK342" s="21"/>
      <c r="BL342" s="21"/>
      <c r="BM342" s="21"/>
      <c r="BN342" s="21"/>
      <c r="BO342" s="21"/>
      <c r="BP342" s="21"/>
      <c r="BQ342" s="21"/>
      <c r="BR342" s="21"/>
    </row>
    <row r="343" spans="1:70" x14ac:dyDescent="0.2">
      <c r="A343" s="1"/>
      <c r="B343" s="3"/>
      <c r="C343" s="3"/>
      <c r="D343" s="3"/>
      <c r="E343" s="3"/>
      <c r="F343" s="1"/>
      <c r="G343" s="1"/>
      <c r="H343" s="1"/>
      <c r="I343" s="1"/>
      <c r="J343" s="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1"/>
      <c r="BF343" s="21"/>
      <c r="BG343" s="21"/>
      <c r="BH343" s="21"/>
      <c r="BI343" s="21"/>
      <c r="BJ343" s="21"/>
      <c r="BK343" s="21"/>
      <c r="BL343" s="21"/>
      <c r="BM343" s="21"/>
      <c r="BN343" s="21"/>
      <c r="BO343" s="21"/>
      <c r="BP343" s="21"/>
      <c r="BQ343" s="21"/>
      <c r="BR343" s="21"/>
    </row>
    <row r="344" spans="1:70" x14ac:dyDescent="0.2">
      <c r="A344" s="1"/>
      <c r="B344" s="3"/>
      <c r="C344" s="3"/>
      <c r="D344" s="3"/>
      <c r="E344" s="3"/>
      <c r="F344" s="1"/>
      <c r="G344" s="1"/>
      <c r="H344" s="1"/>
      <c r="I344" s="1"/>
      <c r="J344" s="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/>
      <c r="BL344" s="21"/>
      <c r="BM344" s="21"/>
      <c r="BN344" s="21"/>
      <c r="BO344" s="21"/>
      <c r="BP344" s="21"/>
      <c r="BQ344" s="21"/>
      <c r="BR344" s="21"/>
    </row>
    <row r="345" spans="1:70" x14ac:dyDescent="0.2">
      <c r="A345" s="1"/>
      <c r="B345" s="3"/>
      <c r="C345" s="3"/>
      <c r="D345" s="3"/>
      <c r="E345" s="3"/>
      <c r="F345" s="1"/>
      <c r="G345" s="1"/>
      <c r="H345" s="1"/>
      <c r="I345" s="1"/>
      <c r="J345" s="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/>
      <c r="BI345" s="21"/>
      <c r="BJ345" s="21"/>
      <c r="BK345" s="21"/>
      <c r="BL345" s="21"/>
      <c r="BM345" s="21"/>
      <c r="BN345" s="21"/>
      <c r="BO345" s="21"/>
      <c r="BP345" s="21"/>
      <c r="BQ345" s="21"/>
      <c r="BR345" s="21"/>
    </row>
    <row r="346" spans="1:70" x14ac:dyDescent="0.2">
      <c r="A346" s="1"/>
      <c r="B346" s="3"/>
      <c r="C346" s="3"/>
      <c r="D346" s="3"/>
      <c r="E346" s="3"/>
      <c r="F346" s="1"/>
      <c r="G346" s="1"/>
      <c r="H346" s="1"/>
      <c r="I346" s="1"/>
      <c r="J346" s="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  <c r="BE346" s="21"/>
      <c r="BF346" s="21"/>
      <c r="BG346" s="21"/>
      <c r="BH346" s="21"/>
      <c r="BI346" s="21"/>
      <c r="BJ346" s="21"/>
      <c r="BK346" s="21"/>
      <c r="BL346" s="21"/>
      <c r="BM346" s="21"/>
      <c r="BN346" s="21"/>
      <c r="BO346" s="21"/>
      <c r="BP346" s="21"/>
      <c r="BQ346" s="21"/>
      <c r="BR346" s="21"/>
    </row>
    <row r="347" spans="1:70" x14ac:dyDescent="0.2">
      <c r="A347" s="1"/>
      <c r="B347" s="3"/>
      <c r="C347" s="3"/>
      <c r="D347" s="3"/>
      <c r="E347" s="3"/>
      <c r="F347" s="1"/>
      <c r="G347" s="1"/>
      <c r="H347" s="1"/>
      <c r="I347" s="1"/>
      <c r="J347" s="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/>
      <c r="BI347" s="21"/>
      <c r="BJ347" s="21"/>
      <c r="BK347" s="21"/>
      <c r="BL347" s="21"/>
      <c r="BM347" s="21"/>
      <c r="BN347" s="21"/>
      <c r="BO347" s="21"/>
      <c r="BP347" s="21"/>
      <c r="BQ347" s="21"/>
      <c r="BR347" s="21"/>
    </row>
    <row r="348" spans="1:70" x14ac:dyDescent="0.2">
      <c r="A348" s="1"/>
      <c r="B348" s="3"/>
      <c r="C348" s="3"/>
      <c r="D348" s="3"/>
      <c r="E348" s="3"/>
      <c r="F348" s="1"/>
      <c r="G348" s="1"/>
      <c r="H348" s="1"/>
      <c r="I348" s="1"/>
      <c r="J348" s="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  <c r="BJ348" s="21"/>
      <c r="BK348" s="21"/>
      <c r="BL348" s="21"/>
      <c r="BM348" s="21"/>
      <c r="BN348" s="21"/>
      <c r="BO348" s="21"/>
      <c r="BP348" s="21"/>
      <c r="BQ348" s="21"/>
      <c r="BR348" s="21"/>
    </row>
    <row r="349" spans="1:70" x14ac:dyDescent="0.2">
      <c r="A349" s="1"/>
      <c r="B349" s="3"/>
      <c r="C349" s="3"/>
      <c r="D349" s="3"/>
      <c r="E349" s="3"/>
      <c r="F349" s="1"/>
      <c r="G349" s="1"/>
      <c r="H349" s="1"/>
      <c r="I349" s="1"/>
      <c r="J349" s="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/>
      <c r="BI349" s="21"/>
      <c r="BJ349" s="21"/>
      <c r="BK349" s="21"/>
      <c r="BL349" s="21"/>
      <c r="BM349" s="21"/>
      <c r="BN349" s="21"/>
      <c r="BO349" s="21"/>
      <c r="BP349" s="21"/>
      <c r="BQ349" s="21"/>
      <c r="BR349" s="21"/>
    </row>
    <row r="350" spans="1:70" x14ac:dyDescent="0.2">
      <c r="A350" s="1"/>
      <c r="B350" s="3"/>
      <c r="C350" s="3"/>
      <c r="D350" s="3"/>
      <c r="E350" s="3"/>
      <c r="F350" s="1"/>
      <c r="G350" s="1"/>
      <c r="H350" s="1"/>
      <c r="I350" s="1"/>
      <c r="J350" s="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/>
      <c r="BI350" s="21"/>
      <c r="BJ350" s="21"/>
      <c r="BK350" s="21"/>
      <c r="BL350" s="21"/>
      <c r="BM350" s="21"/>
      <c r="BN350" s="21"/>
      <c r="BO350" s="21"/>
      <c r="BP350" s="21"/>
      <c r="BQ350" s="21"/>
      <c r="BR350" s="21"/>
    </row>
    <row r="351" spans="1:70" x14ac:dyDescent="0.2">
      <c r="A351" s="1"/>
      <c r="B351" s="3"/>
      <c r="C351" s="3"/>
      <c r="D351" s="3"/>
      <c r="E351" s="3"/>
      <c r="F351" s="1"/>
      <c r="G351" s="1"/>
      <c r="H351" s="1"/>
      <c r="I351" s="1"/>
      <c r="J351" s="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  <c r="BL351" s="21"/>
      <c r="BM351" s="21"/>
      <c r="BN351" s="21"/>
      <c r="BO351" s="21"/>
      <c r="BP351" s="21"/>
      <c r="BQ351" s="21"/>
      <c r="BR351" s="21"/>
    </row>
    <row r="352" spans="1:70" x14ac:dyDescent="0.2">
      <c r="A352" s="1"/>
      <c r="B352" s="3"/>
      <c r="C352" s="3"/>
      <c r="D352" s="3"/>
      <c r="E352" s="3"/>
      <c r="F352" s="1"/>
      <c r="G352" s="1"/>
      <c r="H352" s="1"/>
      <c r="I352" s="1"/>
      <c r="J352" s="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/>
      <c r="BI352" s="21"/>
      <c r="BJ352" s="21"/>
      <c r="BK352" s="21"/>
      <c r="BL352" s="21"/>
      <c r="BM352" s="21"/>
      <c r="BN352" s="21"/>
      <c r="BO352" s="21"/>
      <c r="BP352" s="21"/>
      <c r="BQ352" s="21"/>
      <c r="BR352" s="21"/>
    </row>
    <row r="353" spans="1:70" x14ac:dyDescent="0.2">
      <c r="A353" s="1"/>
      <c r="B353" s="3"/>
      <c r="C353" s="3"/>
      <c r="D353" s="3"/>
      <c r="E353" s="3"/>
      <c r="F353" s="1"/>
      <c r="G353" s="1"/>
      <c r="H353" s="1"/>
      <c r="I353" s="1"/>
      <c r="J353" s="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  <c r="BE353" s="21"/>
      <c r="BF353" s="21"/>
      <c r="BG353" s="21"/>
      <c r="BH353" s="21"/>
      <c r="BI353" s="21"/>
      <c r="BJ353" s="21"/>
      <c r="BK353" s="21"/>
      <c r="BL353" s="21"/>
      <c r="BM353" s="21"/>
      <c r="BN353" s="21"/>
      <c r="BO353" s="21"/>
      <c r="BP353" s="21"/>
      <c r="BQ353" s="21"/>
      <c r="BR353" s="21"/>
    </row>
    <row r="354" spans="1:70" x14ac:dyDescent="0.2">
      <c r="A354" s="1"/>
      <c r="B354" s="3"/>
      <c r="C354" s="3"/>
      <c r="D354" s="3"/>
      <c r="E354" s="3"/>
      <c r="F354" s="1"/>
      <c r="G354" s="1"/>
      <c r="H354" s="1"/>
      <c r="I354" s="1"/>
      <c r="J354" s="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  <c r="BE354" s="21"/>
      <c r="BF354" s="21"/>
      <c r="BG354" s="21"/>
      <c r="BH354" s="21"/>
      <c r="BI354" s="21"/>
      <c r="BJ354" s="21"/>
      <c r="BK354" s="21"/>
      <c r="BL354" s="21"/>
      <c r="BM354" s="21"/>
      <c r="BN354" s="21"/>
      <c r="BO354" s="21"/>
      <c r="BP354" s="21"/>
      <c r="BQ354" s="21"/>
      <c r="BR354" s="21"/>
    </row>
    <row r="355" spans="1:70" x14ac:dyDescent="0.2">
      <c r="A355" s="1"/>
      <c r="B355" s="3"/>
      <c r="C355" s="3"/>
      <c r="D355" s="3"/>
      <c r="E355" s="3"/>
      <c r="F355" s="1"/>
      <c r="G355" s="1"/>
      <c r="H355" s="1"/>
      <c r="I355" s="1"/>
      <c r="J355" s="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  <c r="BE355" s="21"/>
      <c r="BF355" s="21"/>
      <c r="BG355" s="21"/>
      <c r="BH355" s="21"/>
      <c r="BI355" s="21"/>
      <c r="BJ355" s="21"/>
      <c r="BK355" s="21"/>
      <c r="BL355" s="21"/>
      <c r="BM355" s="21"/>
      <c r="BN355" s="21"/>
      <c r="BO355" s="21"/>
      <c r="BP355" s="21"/>
      <c r="BQ355" s="21"/>
      <c r="BR355" s="21"/>
    </row>
    <row r="356" spans="1:70" x14ac:dyDescent="0.2">
      <c r="A356" s="1"/>
      <c r="B356" s="3"/>
      <c r="C356" s="3"/>
      <c r="D356" s="3"/>
      <c r="E356" s="3"/>
      <c r="F356" s="1"/>
      <c r="G356" s="1"/>
      <c r="H356" s="1"/>
      <c r="I356" s="1"/>
      <c r="J356" s="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21"/>
      <c r="BB356" s="21"/>
      <c r="BC356" s="21"/>
      <c r="BD356" s="21"/>
      <c r="BE356" s="21"/>
      <c r="BF356" s="21"/>
      <c r="BG356" s="21"/>
      <c r="BH356" s="21"/>
      <c r="BI356" s="21"/>
      <c r="BJ356" s="21"/>
      <c r="BK356" s="21"/>
      <c r="BL356" s="21"/>
      <c r="BM356" s="21"/>
      <c r="BN356" s="21"/>
      <c r="BO356" s="21"/>
      <c r="BP356" s="21"/>
      <c r="BQ356" s="21"/>
      <c r="BR356" s="21"/>
    </row>
    <row r="357" spans="1:70" x14ac:dyDescent="0.2">
      <c r="A357" s="1"/>
      <c r="B357" s="3"/>
      <c r="C357" s="3"/>
      <c r="D357" s="3"/>
      <c r="E357" s="3"/>
      <c r="F357" s="1"/>
      <c r="G357" s="1"/>
      <c r="H357" s="1"/>
      <c r="I357" s="1"/>
      <c r="J357" s="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21"/>
      <c r="BB357" s="21"/>
      <c r="BC357" s="21"/>
      <c r="BD357" s="21"/>
      <c r="BE357" s="21"/>
      <c r="BF357" s="21"/>
      <c r="BG357" s="21"/>
      <c r="BH357" s="21"/>
      <c r="BI357" s="21"/>
      <c r="BJ357" s="21"/>
      <c r="BK357" s="21"/>
      <c r="BL357" s="21"/>
      <c r="BM357" s="21"/>
      <c r="BN357" s="21"/>
      <c r="BO357" s="21"/>
      <c r="BP357" s="21"/>
      <c r="BQ357" s="21"/>
      <c r="BR357" s="21"/>
    </row>
    <row r="358" spans="1:70" x14ac:dyDescent="0.2">
      <c r="A358" s="1"/>
      <c r="B358" s="3"/>
      <c r="C358" s="3"/>
      <c r="D358" s="3"/>
      <c r="E358" s="3"/>
      <c r="F358" s="1"/>
      <c r="G358" s="1"/>
      <c r="H358" s="1"/>
      <c r="I358" s="1"/>
      <c r="J358" s="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  <c r="BE358" s="21"/>
      <c r="BF358" s="21"/>
      <c r="BG358" s="21"/>
      <c r="BH358" s="21"/>
      <c r="BI358" s="21"/>
      <c r="BJ358" s="21"/>
      <c r="BK358" s="21"/>
      <c r="BL358" s="21"/>
      <c r="BM358" s="21"/>
      <c r="BN358" s="21"/>
      <c r="BO358" s="21"/>
      <c r="BP358" s="21"/>
      <c r="BQ358" s="21"/>
      <c r="BR358" s="21"/>
    </row>
    <row r="359" spans="1:70" x14ac:dyDescent="0.2">
      <c r="A359" s="1"/>
      <c r="B359" s="3"/>
      <c r="C359" s="3"/>
      <c r="D359" s="3"/>
      <c r="E359" s="3"/>
      <c r="F359" s="1"/>
      <c r="G359" s="1"/>
      <c r="H359" s="1"/>
      <c r="I359" s="1"/>
      <c r="J359" s="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  <c r="BE359" s="21"/>
      <c r="BF359" s="21"/>
      <c r="BG359" s="21"/>
      <c r="BH359" s="21"/>
      <c r="BI359" s="21"/>
      <c r="BJ359" s="21"/>
      <c r="BK359" s="21"/>
      <c r="BL359" s="21"/>
      <c r="BM359" s="21"/>
      <c r="BN359" s="21"/>
      <c r="BO359" s="21"/>
      <c r="BP359" s="21"/>
      <c r="BQ359" s="21"/>
      <c r="BR359" s="21"/>
    </row>
    <row r="360" spans="1:70" x14ac:dyDescent="0.2">
      <c r="A360" s="1"/>
      <c r="B360" s="3"/>
      <c r="C360" s="3"/>
      <c r="D360" s="3"/>
      <c r="E360" s="3"/>
      <c r="F360" s="1"/>
      <c r="G360" s="1"/>
      <c r="H360" s="1"/>
      <c r="I360" s="1"/>
      <c r="J360" s="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21"/>
      <c r="BB360" s="21"/>
      <c r="BC360" s="21"/>
      <c r="BD360" s="21"/>
      <c r="BE360" s="21"/>
      <c r="BF360" s="21"/>
      <c r="BG360" s="21"/>
      <c r="BH360" s="21"/>
      <c r="BI360" s="21"/>
      <c r="BJ360" s="21"/>
      <c r="BK360" s="21"/>
      <c r="BL360" s="21"/>
      <c r="BM360" s="21"/>
      <c r="BN360" s="21"/>
      <c r="BO360" s="21"/>
      <c r="BP360" s="21"/>
      <c r="BQ360" s="21"/>
      <c r="BR360" s="21"/>
    </row>
    <row r="361" spans="1:70" x14ac:dyDescent="0.2">
      <c r="A361" s="1"/>
      <c r="B361" s="3"/>
      <c r="C361" s="3"/>
      <c r="D361" s="3"/>
      <c r="E361" s="3"/>
      <c r="F361" s="1"/>
      <c r="G361" s="1"/>
      <c r="H361" s="1"/>
      <c r="I361" s="1"/>
      <c r="J361" s="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21"/>
      <c r="BB361" s="21"/>
      <c r="BC361" s="21"/>
      <c r="BD361" s="21"/>
      <c r="BE361" s="21"/>
      <c r="BF361" s="21"/>
      <c r="BG361" s="21"/>
      <c r="BH361" s="21"/>
      <c r="BI361" s="21"/>
      <c r="BJ361" s="21"/>
      <c r="BK361" s="21"/>
      <c r="BL361" s="21"/>
      <c r="BM361" s="21"/>
      <c r="BN361" s="21"/>
      <c r="BO361" s="21"/>
      <c r="BP361" s="21"/>
      <c r="BQ361" s="21"/>
      <c r="BR361" s="21"/>
    </row>
    <row r="362" spans="1:70" x14ac:dyDescent="0.2">
      <c r="A362" s="1"/>
      <c r="B362" s="3"/>
      <c r="C362" s="3"/>
      <c r="D362" s="3"/>
      <c r="E362" s="3"/>
      <c r="F362" s="1"/>
      <c r="G362" s="1"/>
      <c r="H362" s="1"/>
      <c r="I362" s="1"/>
      <c r="J362" s="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21"/>
      <c r="AV362" s="21"/>
      <c r="AW362" s="21"/>
      <c r="AX362" s="21"/>
      <c r="AY362" s="21"/>
      <c r="AZ362" s="21"/>
      <c r="BA362" s="21"/>
      <c r="BB362" s="21"/>
      <c r="BC362" s="21"/>
      <c r="BD362" s="21"/>
      <c r="BE362" s="21"/>
      <c r="BF362" s="21"/>
      <c r="BG362" s="21"/>
      <c r="BH362" s="21"/>
      <c r="BI362" s="21"/>
      <c r="BJ362" s="21"/>
      <c r="BK362" s="21"/>
      <c r="BL362" s="21"/>
      <c r="BM362" s="21"/>
      <c r="BN362" s="21"/>
      <c r="BO362" s="21"/>
      <c r="BP362" s="21"/>
      <c r="BQ362" s="21"/>
      <c r="BR362" s="21"/>
    </row>
    <row r="363" spans="1:70" x14ac:dyDescent="0.2">
      <c r="A363" s="1"/>
      <c r="B363" s="3"/>
      <c r="C363" s="3"/>
      <c r="D363" s="3"/>
      <c r="E363" s="3"/>
      <c r="F363" s="1"/>
      <c r="G363" s="1"/>
      <c r="H363" s="1"/>
      <c r="I363" s="1"/>
      <c r="J363" s="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  <c r="BA363" s="21"/>
      <c r="BB363" s="21"/>
      <c r="BC363" s="21"/>
      <c r="BD363" s="21"/>
      <c r="BE363" s="21"/>
      <c r="BF363" s="21"/>
      <c r="BG363" s="21"/>
      <c r="BH363" s="21"/>
      <c r="BI363" s="21"/>
      <c r="BJ363" s="21"/>
      <c r="BK363" s="21"/>
      <c r="BL363" s="21"/>
      <c r="BM363" s="21"/>
      <c r="BN363" s="21"/>
      <c r="BO363" s="21"/>
      <c r="BP363" s="21"/>
      <c r="BQ363" s="21"/>
      <c r="BR363" s="21"/>
    </row>
    <row r="364" spans="1:70" x14ac:dyDescent="0.2">
      <c r="A364" s="1"/>
      <c r="B364" s="3"/>
      <c r="C364" s="3"/>
      <c r="D364" s="3"/>
      <c r="E364" s="3"/>
      <c r="F364" s="1"/>
      <c r="G364" s="1"/>
      <c r="H364" s="1"/>
      <c r="I364" s="1"/>
      <c r="J364" s="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  <c r="BA364" s="21"/>
      <c r="BB364" s="21"/>
      <c r="BC364" s="21"/>
      <c r="BD364" s="21"/>
      <c r="BE364" s="21"/>
      <c r="BF364" s="21"/>
      <c r="BG364" s="21"/>
      <c r="BH364" s="21"/>
      <c r="BI364" s="21"/>
      <c r="BJ364" s="21"/>
      <c r="BK364" s="21"/>
      <c r="BL364" s="21"/>
      <c r="BM364" s="21"/>
      <c r="BN364" s="21"/>
      <c r="BO364" s="21"/>
      <c r="BP364" s="21"/>
      <c r="BQ364" s="21"/>
      <c r="BR364" s="21"/>
    </row>
    <row r="365" spans="1:70" x14ac:dyDescent="0.2">
      <c r="A365" s="1"/>
      <c r="B365" s="3"/>
      <c r="C365" s="3"/>
      <c r="D365" s="3"/>
      <c r="E365" s="3"/>
      <c r="F365" s="1"/>
      <c r="G365" s="1"/>
      <c r="H365" s="1"/>
      <c r="I365" s="1"/>
      <c r="J365" s="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21"/>
      <c r="BB365" s="21"/>
      <c r="BC365" s="21"/>
      <c r="BD365" s="21"/>
      <c r="BE365" s="21"/>
      <c r="BF365" s="21"/>
      <c r="BG365" s="21"/>
      <c r="BH365" s="21"/>
      <c r="BI365" s="21"/>
      <c r="BJ365" s="21"/>
      <c r="BK365" s="21"/>
      <c r="BL365" s="21"/>
      <c r="BM365" s="21"/>
      <c r="BN365" s="21"/>
      <c r="BO365" s="21"/>
      <c r="BP365" s="21"/>
      <c r="BQ365" s="21"/>
      <c r="BR365" s="21"/>
    </row>
    <row r="366" spans="1:70" x14ac:dyDescent="0.2">
      <c r="A366" s="1"/>
      <c r="B366" s="3"/>
      <c r="C366" s="3"/>
      <c r="D366" s="3"/>
      <c r="E366" s="3"/>
      <c r="F366" s="1"/>
      <c r="G366" s="1"/>
      <c r="H366" s="1"/>
      <c r="I366" s="1"/>
      <c r="J366" s="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/>
      <c r="BI366" s="21"/>
      <c r="BJ366" s="21"/>
      <c r="BK366" s="21"/>
      <c r="BL366" s="21"/>
      <c r="BM366" s="21"/>
      <c r="BN366" s="21"/>
      <c r="BO366" s="21"/>
      <c r="BP366" s="21"/>
      <c r="BQ366" s="21"/>
      <c r="BR366" s="21"/>
    </row>
    <row r="367" spans="1:70" x14ac:dyDescent="0.2">
      <c r="A367" s="1"/>
      <c r="B367" s="3"/>
      <c r="C367" s="3"/>
      <c r="D367" s="3"/>
      <c r="E367" s="3"/>
      <c r="F367" s="1"/>
      <c r="G367" s="1"/>
      <c r="H367" s="1"/>
      <c r="I367" s="1"/>
      <c r="J367" s="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21"/>
      <c r="BB367" s="21"/>
      <c r="BC367" s="21"/>
      <c r="BD367" s="21"/>
      <c r="BE367" s="21"/>
      <c r="BF367" s="21"/>
      <c r="BG367" s="21"/>
      <c r="BH367" s="21"/>
      <c r="BI367" s="21"/>
      <c r="BJ367" s="21"/>
      <c r="BK367" s="21"/>
      <c r="BL367" s="21"/>
      <c r="BM367" s="21"/>
      <c r="BN367" s="21"/>
      <c r="BO367" s="21"/>
      <c r="BP367" s="21"/>
      <c r="BQ367" s="21"/>
      <c r="BR367" s="21"/>
    </row>
    <row r="368" spans="1:70" x14ac:dyDescent="0.2">
      <c r="A368" s="1"/>
      <c r="B368" s="3"/>
      <c r="C368" s="3"/>
      <c r="D368" s="3"/>
      <c r="E368" s="3"/>
      <c r="F368" s="1"/>
      <c r="G368" s="1"/>
      <c r="H368" s="1"/>
      <c r="I368" s="1"/>
      <c r="J368" s="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  <c r="BA368" s="21"/>
      <c r="BB368" s="21"/>
      <c r="BC368" s="21"/>
      <c r="BD368" s="21"/>
      <c r="BE368" s="21"/>
      <c r="BF368" s="21"/>
      <c r="BG368" s="21"/>
      <c r="BH368" s="21"/>
      <c r="BI368" s="21"/>
      <c r="BJ368" s="21"/>
      <c r="BK368" s="21"/>
      <c r="BL368" s="21"/>
      <c r="BM368" s="21"/>
      <c r="BN368" s="21"/>
      <c r="BO368" s="21"/>
      <c r="BP368" s="21"/>
      <c r="BQ368" s="21"/>
      <c r="BR368" s="21"/>
    </row>
    <row r="369" spans="1:70" x14ac:dyDescent="0.2">
      <c r="A369" s="1"/>
      <c r="B369" s="3"/>
      <c r="C369" s="3"/>
      <c r="D369" s="3"/>
      <c r="E369" s="3"/>
      <c r="F369" s="1"/>
      <c r="G369" s="1"/>
      <c r="H369" s="1"/>
      <c r="I369" s="1"/>
      <c r="J369" s="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  <c r="BB369" s="21"/>
      <c r="BC369" s="21"/>
      <c r="BD369" s="21"/>
      <c r="BE369" s="21"/>
      <c r="BF369" s="21"/>
      <c r="BG369" s="21"/>
      <c r="BH369" s="21"/>
      <c r="BI369" s="21"/>
      <c r="BJ369" s="21"/>
      <c r="BK369" s="21"/>
      <c r="BL369" s="21"/>
      <c r="BM369" s="21"/>
      <c r="BN369" s="21"/>
      <c r="BO369" s="21"/>
      <c r="BP369" s="21"/>
      <c r="BQ369" s="21"/>
      <c r="BR369" s="21"/>
    </row>
    <row r="370" spans="1:70" x14ac:dyDescent="0.2">
      <c r="A370" s="1"/>
      <c r="B370" s="3"/>
      <c r="C370" s="3"/>
      <c r="D370" s="3"/>
      <c r="E370" s="3"/>
      <c r="F370" s="1"/>
      <c r="G370" s="1"/>
      <c r="H370" s="1"/>
      <c r="I370" s="1"/>
      <c r="J370" s="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  <c r="AT370" s="21"/>
      <c r="AU370" s="21"/>
      <c r="AV370" s="21"/>
      <c r="AW370" s="21"/>
      <c r="AX370" s="21"/>
      <c r="AY370" s="21"/>
      <c r="AZ370" s="21"/>
      <c r="BA370" s="21"/>
      <c r="BB370" s="21"/>
      <c r="BC370" s="21"/>
      <c r="BD370" s="21"/>
      <c r="BE370" s="21"/>
      <c r="BF370" s="21"/>
      <c r="BG370" s="21"/>
      <c r="BH370" s="21"/>
      <c r="BI370" s="21"/>
      <c r="BJ370" s="21"/>
      <c r="BK370" s="21"/>
      <c r="BL370" s="21"/>
      <c r="BM370" s="21"/>
      <c r="BN370" s="21"/>
      <c r="BO370" s="21"/>
      <c r="BP370" s="21"/>
      <c r="BQ370" s="21"/>
      <c r="BR370" s="21"/>
    </row>
    <row r="371" spans="1:70" x14ac:dyDescent="0.2">
      <c r="A371" s="1"/>
      <c r="B371" s="3"/>
      <c r="C371" s="3"/>
      <c r="D371" s="3"/>
      <c r="E371" s="3"/>
      <c r="F371" s="1"/>
      <c r="G371" s="1"/>
      <c r="H371" s="1"/>
      <c r="I371" s="1"/>
      <c r="J371" s="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  <c r="AT371" s="21"/>
      <c r="AU371" s="21"/>
      <c r="AV371" s="21"/>
      <c r="AW371" s="21"/>
      <c r="AX371" s="21"/>
      <c r="AY371" s="21"/>
      <c r="AZ371" s="21"/>
      <c r="BA371" s="21"/>
      <c r="BB371" s="21"/>
      <c r="BC371" s="21"/>
      <c r="BD371" s="21"/>
      <c r="BE371" s="21"/>
      <c r="BF371" s="21"/>
      <c r="BG371" s="21"/>
      <c r="BH371" s="21"/>
      <c r="BI371" s="21"/>
      <c r="BJ371" s="21"/>
      <c r="BK371" s="21"/>
      <c r="BL371" s="21"/>
      <c r="BM371" s="21"/>
      <c r="BN371" s="21"/>
      <c r="BO371" s="21"/>
      <c r="BP371" s="21"/>
      <c r="BQ371" s="21"/>
      <c r="BR371" s="21"/>
    </row>
    <row r="372" spans="1:70" x14ac:dyDescent="0.2">
      <c r="A372" s="1"/>
      <c r="B372" s="3"/>
      <c r="C372" s="3"/>
      <c r="D372" s="3"/>
      <c r="E372" s="3"/>
      <c r="F372" s="1"/>
      <c r="G372" s="1"/>
      <c r="H372" s="1"/>
      <c r="I372" s="1"/>
      <c r="J372" s="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  <c r="AU372" s="21"/>
      <c r="AV372" s="21"/>
      <c r="AW372" s="21"/>
      <c r="AX372" s="21"/>
      <c r="AY372" s="21"/>
      <c r="AZ372" s="21"/>
      <c r="BA372" s="21"/>
      <c r="BB372" s="21"/>
      <c r="BC372" s="21"/>
      <c r="BD372" s="21"/>
      <c r="BE372" s="21"/>
      <c r="BF372" s="21"/>
      <c r="BG372" s="21"/>
      <c r="BH372" s="21"/>
      <c r="BI372" s="21"/>
      <c r="BJ372" s="21"/>
      <c r="BK372" s="21"/>
      <c r="BL372" s="21"/>
      <c r="BM372" s="21"/>
      <c r="BN372" s="21"/>
      <c r="BO372" s="21"/>
      <c r="BP372" s="21"/>
      <c r="BQ372" s="21"/>
      <c r="BR372" s="21"/>
    </row>
    <row r="373" spans="1:70" x14ac:dyDescent="0.2">
      <c r="A373" s="1"/>
      <c r="B373" s="3"/>
      <c r="C373" s="3"/>
      <c r="D373" s="3"/>
      <c r="E373" s="3"/>
      <c r="F373" s="1"/>
      <c r="G373" s="1"/>
      <c r="H373" s="1"/>
      <c r="I373" s="1"/>
      <c r="J373" s="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  <c r="AU373" s="21"/>
      <c r="AV373" s="21"/>
      <c r="AW373" s="21"/>
      <c r="AX373" s="21"/>
      <c r="AY373" s="21"/>
      <c r="AZ373" s="21"/>
      <c r="BA373" s="21"/>
      <c r="BB373" s="21"/>
      <c r="BC373" s="21"/>
      <c r="BD373" s="21"/>
      <c r="BE373" s="21"/>
      <c r="BF373" s="21"/>
      <c r="BG373" s="21"/>
      <c r="BH373" s="21"/>
      <c r="BI373" s="21"/>
      <c r="BJ373" s="21"/>
      <c r="BK373" s="21"/>
      <c r="BL373" s="21"/>
      <c r="BM373" s="21"/>
      <c r="BN373" s="21"/>
      <c r="BO373" s="21"/>
      <c r="BP373" s="21"/>
      <c r="BQ373" s="21"/>
      <c r="BR373" s="21"/>
    </row>
    <row r="374" spans="1:70" x14ac:dyDescent="0.2">
      <c r="A374" s="1"/>
      <c r="B374" s="3"/>
      <c r="C374" s="3"/>
      <c r="D374" s="3"/>
      <c r="E374" s="3"/>
      <c r="F374" s="1"/>
      <c r="G374" s="1"/>
      <c r="H374" s="1"/>
      <c r="I374" s="1"/>
      <c r="J374" s="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  <c r="AU374" s="21"/>
      <c r="AV374" s="21"/>
      <c r="AW374" s="21"/>
      <c r="AX374" s="21"/>
      <c r="AY374" s="21"/>
      <c r="AZ374" s="21"/>
      <c r="BA374" s="21"/>
      <c r="BB374" s="21"/>
      <c r="BC374" s="21"/>
      <c r="BD374" s="21"/>
      <c r="BE374" s="21"/>
      <c r="BF374" s="21"/>
      <c r="BG374" s="21"/>
      <c r="BH374" s="21"/>
      <c r="BI374" s="21"/>
      <c r="BJ374" s="21"/>
      <c r="BK374" s="21"/>
      <c r="BL374" s="21"/>
      <c r="BM374" s="21"/>
      <c r="BN374" s="21"/>
      <c r="BO374" s="21"/>
      <c r="BP374" s="21"/>
      <c r="BQ374" s="21"/>
      <c r="BR374" s="21"/>
    </row>
    <row r="375" spans="1:70" x14ac:dyDescent="0.2">
      <c r="A375" s="1"/>
      <c r="B375" s="3"/>
      <c r="C375" s="3"/>
      <c r="D375" s="3"/>
      <c r="E375" s="3"/>
      <c r="F375" s="1"/>
      <c r="G375" s="1"/>
      <c r="H375" s="1"/>
      <c r="I375" s="1"/>
      <c r="J375" s="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/>
      <c r="AU375" s="21"/>
      <c r="AV375" s="21"/>
      <c r="AW375" s="21"/>
      <c r="AX375" s="21"/>
      <c r="AY375" s="21"/>
      <c r="AZ375" s="21"/>
      <c r="BA375" s="21"/>
      <c r="BB375" s="21"/>
      <c r="BC375" s="21"/>
      <c r="BD375" s="21"/>
      <c r="BE375" s="21"/>
      <c r="BF375" s="21"/>
      <c r="BG375" s="21"/>
      <c r="BH375" s="21"/>
      <c r="BI375" s="21"/>
      <c r="BJ375" s="21"/>
      <c r="BK375" s="21"/>
      <c r="BL375" s="21"/>
      <c r="BM375" s="21"/>
      <c r="BN375" s="21"/>
      <c r="BO375" s="21"/>
      <c r="BP375" s="21"/>
      <c r="BQ375" s="21"/>
      <c r="BR375" s="21"/>
    </row>
    <row r="376" spans="1:70" x14ac:dyDescent="0.2">
      <c r="A376" s="1"/>
      <c r="B376" s="3"/>
      <c r="C376" s="3"/>
      <c r="D376" s="3"/>
      <c r="E376" s="3"/>
      <c r="F376" s="1"/>
      <c r="G376" s="1"/>
      <c r="H376" s="1"/>
      <c r="I376" s="1"/>
      <c r="J376" s="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  <c r="AT376" s="21"/>
      <c r="AU376" s="21"/>
      <c r="AV376" s="21"/>
      <c r="AW376" s="21"/>
      <c r="AX376" s="21"/>
      <c r="AY376" s="21"/>
      <c r="AZ376" s="21"/>
      <c r="BA376" s="21"/>
      <c r="BB376" s="21"/>
      <c r="BC376" s="21"/>
      <c r="BD376" s="21"/>
      <c r="BE376" s="21"/>
      <c r="BF376" s="21"/>
      <c r="BG376" s="21"/>
      <c r="BH376" s="21"/>
      <c r="BI376" s="21"/>
      <c r="BJ376" s="21"/>
      <c r="BK376" s="21"/>
      <c r="BL376" s="21"/>
      <c r="BM376" s="21"/>
      <c r="BN376" s="21"/>
      <c r="BO376" s="21"/>
      <c r="BP376" s="21"/>
      <c r="BQ376" s="21"/>
      <c r="BR376" s="21"/>
    </row>
    <row r="377" spans="1:70" x14ac:dyDescent="0.2">
      <c r="A377" s="1"/>
      <c r="B377" s="3"/>
      <c r="C377" s="3"/>
      <c r="D377" s="3"/>
      <c r="E377" s="3"/>
      <c r="F377" s="1"/>
      <c r="G377" s="1"/>
      <c r="H377" s="1"/>
      <c r="I377" s="1"/>
      <c r="J377" s="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  <c r="AS377" s="21"/>
      <c r="AT377" s="21"/>
      <c r="AU377" s="21"/>
      <c r="AV377" s="21"/>
      <c r="AW377" s="21"/>
      <c r="AX377" s="21"/>
      <c r="AY377" s="21"/>
      <c r="AZ377" s="21"/>
      <c r="BA377" s="21"/>
      <c r="BB377" s="21"/>
      <c r="BC377" s="21"/>
      <c r="BD377" s="21"/>
      <c r="BE377" s="21"/>
      <c r="BF377" s="21"/>
      <c r="BG377" s="21"/>
      <c r="BH377" s="21"/>
      <c r="BI377" s="21"/>
      <c r="BJ377" s="21"/>
      <c r="BK377" s="21"/>
      <c r="BL377" s="21"/>
      <c r="BM377" s="21"/>
      <c r="BN377" s="21"/>
      <c r="BO377" s="21"/>
      <c r="BP377" s="21"/>
      <c r="BQ377" s="21"/>
      <c r="BR377" s="21"/>
    </row>
    <row r="378" spans="1:70" x14ac:dyDescent="0.2">
      <c r="A378" s="1"/>
      <c r="B378" s="3"/>
      <c r="C378" s="3"/>
      <c r="D378" s="3"/>
      <c r="E378" s="3"/>
      <c r="F378" s="1"/>
      <c r="G378" s="1"/>
      <c r="H378" s="1"/>
      <c r="I378" s="1"/>
      <c r="J378" s="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  <c r="AT378" s="21"/>
      <c r="AU378" s="21"/>
      <c r="AV378" s="21"/>
      <c r="AW378" s="21"/>
      <c r="AX378" s="21"/>
      <c r="AY378" s="21"/>
      <c r="AZ378" s="21"/>
      <c r="BA378" s="21"/>
      <c r="BB378" s="21"/>
      <c r="BC378" s="21"/>
      <c r="BD378" s="21"/>
      <c r="BE378" s="21"/>
      <c r="BF378" s="21"/>
      <c r="BG378" s="21"/>
      <c r="BH378" s="21"/>
      <c r="BI378" s="21"/>
      <c r="BJ378" s="21"/>
      <c r="BK378" s="21"/>
      <c r="BL378" s="21"/>
      <c r="BM378" s="21"/>
      <c r="BN378" s="21"/>
      <c r="BO378" s="21"/>
      <c r="BP378" s="21"/>
      <c r="BQ378" s="21"/>
      <c r="BR378" s="21"/>
    </row>
    <row r="379" spans="1:70" x14ac:dyDescent="0.2">
      <c r="A379" s="1"/>
      <c r="B379" s="3"/>
      <c r="C379" s="3"/>
      <c r="D379" s="3"/>
      <c r="E379" s="3"/>
      <c r="F379" s="1"/>
      <c r="G379" s="1"/>
      <c r="H379" s="1"/>
      <c r="I379" s="1"/>
      <c r="J379" s="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  <c r="AT379" s="21"/>
      <c r="AU379" s="21"/>
      <c r="AV379" s="21"/>
      <c r="AW379" s="21"/>
      <c r="AX379" s="21"/>
      <c r="AY379" s="21"/>
      <c r="AZ379" s="21"/>
      <c r="BA379" s="21"/>
      <c r="BB379" s="21"/>
      <c r="BC379" s="21"/>
      <c r="BD379" s="21"/>
      <c r="BE379" s="21"/>
      <c r="BF379" s="21"/>
      <c r="BG379" s="21"/>
      <c r="BH379" s="21"/>
      <c r="BI379" s="21"/>
      <c r="BJ379" s="21"/>
      <c r="BK379" s="21"/>
      <c r="BL379" s="21"/>
      <c r="BM379" s="21"/>
      <c r="BN379" s="21"/>
      <c r="BO379" s="21"/>
      <c r="BP379" s="21"/>
      <c r="BQ379" s="21"/>
      <c r="BR379" s="21"/>
    </row>
    <row r="380" spans="1:70" x14ac:dyDescent="0.2">
      <c r="A380" s="1"/>
      <c r="B380" s="3"/>
      <c r="C380" s="3"/>
      <c r="D380" s="3"/>
      <c r="E380" s="3"/>
      <c r="F380" s="1"/>
      <c r="G380" s="1"/>
      <c r="H380" s="1"/>
      <c r="I380" s="1"/>
      <c r="J380" s="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U380" s="21"/>
      <c r="AV380" s="21"/>
      <c r="AW380" s="21"/>
      <c r="AX380" s="21"/>
      <c r="AY380" s="21"/>
      <c r="AZ380" s="21"/>
      <c r="BA380" s="21"/>
      <c r="BB380" s="21"/>
      <c r="BC380" s="21"/>
      <c r="BD380" s="21"/>
      <c r="BE380" s="21"/>
      <c r="BF380" s="21"/>
      <c r="BG380" s="21"/>
      <c r="BH380" s="21"/>
      <c r="BI380" s="21"/>
      <c r="BJ380" s="21"/>
      <c r="BK380" s="21"/>
      <c r="BL380" s="21"/>
      <c r="BM380" s="21"/>
      <c r="BN380" s="21"/>
      <c r="BO380" s="21"/>
      <c r="BP380" s="21"/>
      <c r="BQ380" s="21"/>
      <c r="BR380" s="21"/>
    </row>
    <row r="381" spans="1:70" x14ac:dyDescent="0.2">
      <c r="A381" s="1"/>
      <c r="B381" s="3"/>
      <c r="C381" s="3"/>
      <c r="D381" s="3"/>
      <c r="E381" s="3"/>
      <c r="F381" s="1"/>
      <c r="G381" s="1"/>
      <c r="H381" s="1"/>
      <c r="I381" s="1"/>
      <c r="J381" s="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21"/>
      <c r="BB381" s="21"/>
      <c r="BC381" s="21"/>
      <c r="BD381" s="21"/>
      <c r="BE381" s="21"/>
      <c r="BF381" s="21"/>
      <c r="BG381" s="21"/>
      <c r="BH381" s="21"/>
      <c r="BI381" s="21"/>
      <c r="BJ381" s="21"/>
      <c r="BK381" s="21"/>
      <c r="BL381" s="21"/>
      <c r="BM381" s="21"/>
      <c r="BN381" s="21"/>
      <c r="BO381" s="21"/>
      <c r="BP381" s="21"/>
      <c r="BQ381" s="21"/>
      <c r="BR381" s="21"/>
    </row>
    <row r="382" spans="1:70" x14ac:dyDescent="0.2">
      <c r="A382" s="1"/>
      <c r="B382" s="3"/>
      <c r="C382" s="3"/>
      <c r="D382" s="3"/>
      <c r="E382" s="3"/>
      <c r="F382" s="1"/>
      <c r="G382" s="1"/>
      <c r="H382" s="1"/>
      <c r="I382" s="1"/>
      <c r="J382" s="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  <c r="AU382" s="21"/>
      <c r="AV382" s="21"/>
      <c r="AW382" s="21"/>
      <c r="AX382" s="21"/>
      <c r="AY382" s="21"/>
      <c r="AZ382" s="21"/>
      <c r="BA382" s="21"/>
      <c r="BB382" s="21"/>
      <c r="BC382" s="21"/>
      <c r="BD382" s="21"/>
      <c r="BE382" s="21"/>
      <c r="BF382" s="21"/>
      <c r="BG382" s="21"/>
      <c r="BH382" s="21"/>
      <c r="BI382" s="21"/>
      <c r="BJ382" s="21"/>
      <c r="BK382" s="21"/>
      <c r="BL382" s="21"/>
      <c r="BM382" s="21"/>
      <c r="BN382" s="21"/>
      <c r="BO382" s="21"/>
      <c r="BP382" s="21"/>
      <c r="BQ382" s="21"/>
      <c r="BR382" s="21"/>
    </row>
    <row r="383" spans="1:70" x14ac:dyDescent="0.2">
      <c r="A383" s="1"/>
      <c r="B383" s="3"/>
      <c r="C383" s="3"/>
      <c r="D383" s="3"/>
      <c r="E383" s="3"/>
      <c r="F383" s="1"/>
      <c r="G383" s="1"/>
      <c r="H383" s="1"/>
      <c r="I383" s="1"/>
      <c r="J383" s="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  <c r="AT383" s="21"/>
      <c r="AU383" s="21"/>
      <c r="AV383" s="21"/>
      <c r="AW383" s="21"/>
      <c r="AX383" s="21"/>
      <c r="AY383" s="21"/>
      <c r="AZ383" s="21"/>
      <c r="BA383" s="21"/>
      <c r="BB383" s="21"/>
      <c r="BC383" s="21"/>
      <c r="BD383" s="21"/>
      <c r="BE383" s="21"/>
      <c r="BF383" s="21"/>
      <c r="BG383" s="21"/>
      <c r="BH383" s="21"/>
      <c r="BI383" s="21"/>
      <c r="BJ383" s="21"/>
      <c r="BK383" s="21"/>
      <c r="BL383" s="21"/>
      <c r="BM383" s="21"/>
      <c r="BN383" s="21"/>
      <c r="BO383" s="21"/>
      <c r="BP383" s="21"/>
      <c r="BQ383" s="21"/>
      <c r="BR383" s="21"/>
    </row>
    <row r="384" spans="1:70" x14ac:dyDescent="0.2">
      <c r="A384" s="1"/>
      <c r="B384" s="3"/>
      <c r="C384" s="3"/>
      <c r="D384" s="3"/>
      <c r="E384" s="3"/>
      <c r="F384" s="1"/>
      <c r="G384" s="1"/>
      <c r="H384" s="1"/>
      <c r="I384" s="1"/>
      <c r="J384" s="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AR384" s="21"/>
      <c r="AS384" s="21"/>
      <c r="AT384" s="21"/>
      <c r="AU384" s="21"/>
      <c r="AV384" s="21"/>
      <c r="AW384" s="21"/>
      <c r="AX384" s="21"/>
      <c r="AY384" s="21"/>
      <c r="AZ384" s="21"/>
      <c r="BA384" s="21"/>
      <c r="BB384" s="21"/>
      <c r="BC384" s="21"/>
      <c r="BD384" s="21"/>
      <c r="BE384" s="21"/>
      <c r="BF384" s="21"/>
      <c r="BG384" s="21"/>
      <c r="BH384" s="21"/>
      <c r="BI384" s="21"/>
      <c r="BJ384" s="21"/>
      <c r="BK384" s="21"/>
      <c r="BL384" s="21"/>
      <c r="BM384" s="21"/>
      <c r="BN384" s="21"/>
      <c r="BO384" s="21"/>
      <c r="BP384" s="21"/>
      <c r="BQ384" s="21"/>
      <c r="BR384" s="21"/>
    </row>
    <row r="385" spans="1:70" x14ac:dyDescent="0.2">
      <c r="A385" s="1"/>
      <c r="B385" s="3"/>
      <c r="C385" s="3"/>
      <c r="D385" s="3"/>
      <c r="E385" s="3"/>
      <c r="F385" s="1"/>
      <c r="G385" s="1"/>
      <c r="H385" s="1"/>
      <c r="I385" s="1"/>
      <c r="J385" s="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21"/>
      <c r="BB385" s="21"/>
      <c r="BC385" s="21"/>
      <c r="BD385" s="21"/>
      <c r="BE385" s="21"/>
      <c r="BF385" s="21"/>
      <c r="BG385" s="21"/>
      <c r="BH385" s="21"/>
      <c r="BI385" s="21"/>
      <c r="BJ385" s="21"/>
      <c r="BK385" s="21"/>
      <c r="BL385" s="21"/>
      <c r="BM385" s="21"/>
      <c r="BN385" s="21"/>
      <c r="BO385" s="21"/>
      <c r="BP385" s="21"/>
      <c r="BQ385" s="21"/>
      <c r="BR385" s="21"/>
    </row>
    <row r="386" spans="1:70" x14ac:dyDescent="0.2">
      <c r="A386" s="1"/>
      <c r="B386" s="3"/>
      <c r="C386" s="3"/>
      <c r="D386" s="3"/>
      <c r="E386" s="3"/>
      <c r="F386" s="1"/>
      <c r="G386" s="1"/>
      <c r="H386" s="1"/>
      <c r="I386" s="1"/>
      <c r="J386" s="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  <c r="AU386" s="21"/>
      <c r="AV386" s="21"/>
      <c r="AW386" s="21"/>
      <c r="AX386" s="21"/>
      <c r="AY386" s="21"/>
      <c r="AZ386" s="21"/>
      <c r="BA386" s="21"/>
      <c r="BB386" s="21"/>
      <c r="BC386" s="21"/>
      <c r="BD386" s="21"/>
      <c r="BE386" s="21"/>
      <c r="BF386" s="21"/>
      <c r="BG386" s="21"/>
      <c r="BH386" s="21"/>
      <c r="BI386" s="21"/>
      <c r="BJ386" s="21"/>
      <c r="BK386" s="21"/>
      <c r="BL386" s="21"/>
      <c r="BM386" s="21"/>
      <c r="BN386" s="21"/>
      <c r="BO386" s="21"/>
      <c r="BP386" s="21"/>
      <c r="BQ386" s="21"/>
      <c r="BR386" s="21"/>
    </row>
    <row r="387" spans="1:70" x14ac:dyDescent="0.2">
      <c r="A387" s="1"/>
      <c r="B387" s="3"/>
      <c r="C387" s="3"/>
      <c r="D387" s="3"/>
      <c r="E387" s="3"/>
      <c r="F387" s="1"/>
      <c r="G387" s="1"/>
      <c r="H387" s="1"/>
      <c r="I387" s="1"/>
      <c r="J387" s="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21"/>
      <c r="BB387" s="21"/>
      <c r="BC387" s="21"/>
      <c r="BD387" s="21"/>
      <c r="BE387" s="21"/>
      <c r="BF387" s="21"/>
      <c r="BG387" s="21"/>
      <c r="BH387" s="21"/>
      <c r="BI387" s="21"/>
      <c r="BJ387" s="21"/>
      <c r="BK387" s="21"/>
      <c r="BL387" s="21"/>
      <c r="BM387" s="21"/>
      <c r="BN387" s="21"/>
      <c r="BO387" s="21"/>
      <c r="BP387" s="21"/>
      <c r="BQ387" s="21"/>
      <c r="BR387" s="21"/>
    </row>
    <row r="388" spans="1:70" x14ac:dyDescent="0.2">
      <c r="A388" s="1"/>
      <c r="B388" s="3"/>
      <c r="C388" s="3"/>
      <c r="D388" s="3"/>
      <c r="E388" s="3"/>
      <c r="F388" s="1"/>
      <c r="G388" s="1"/>
      <c r="H388" s="1"/>
      <c r="I388" s="1"/>
      <c r="J388" s="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/>
      <c r="AU388" s="21"/>
      <c r="AV388" s="21"/>
      <c r="AW388" s="21"/>
      <c r="AX388" s="21"/>
      <c r="AY388" s="21"/>
      <c r="AZ388" s="21"/>
      <c r="BA388" s="21"/>
      <c r="BB388" s="21"/>
      <c r="BC388" s="21"/>
      <c r="BD388" s="21"/>
      <c r="BE388" s="21"/>
      <c r="BF388" s="21"/>
      <c r="BG388" s="21"/>
      <c r="BH388" s="21"/>
      <c r="BI388" s="21"/>
      <c r="BJ388" s="21"/>
      <c r="BK388" s="21"/>
      <c r="BL388" s="21"/>
      <c r="BM388" s="21"/>
      <c r="BN388" s="21"/>
      <c r="BO388" s="21"/>
      <c r="BP388" s="21"/>
      <c r="BQ388" s="21"/>
      <c r="BR388" s="21"/>
    </row>
    <row r="389" spans="1:70" x14ac:dyDescent="0.2">
      <c r="A389" s="1"/>
      <c r="B389" s="3"/>
      <c r="C389" s="3"/>
      <c r="D389" s="3"/>
      <c r="E389" s="3"/>
      <c r="F389" s="1"/>
      <c r="G389" s="1"/>
      <c r="H389" s="1"/>
      <c r="I389" s="1"/>
      <c r="J389" s="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  <c r="AT389" s="21"/>
      <c r="AU389" s="21"/>
      <c r="AV389" s="21"/>
      <c r="AW389" s="21"/>
      <c r="AX389" s="21"/>
      <c r="AY389" s="21"/>
      <c r="AZ389" s="21"/>
      <c r="BA389" s="21"/>
      <c r="BB389" s="21"/>
      <c r="BC389" s="21"/>
      <c r="BD389" s="21"/>
      <c r="BE389" s="21"/>
      <c r="BF389" s="21"/>
      <c r="BG389" s="21"/>
      <c r="BH389" s="21"/>
      <c r="BI389" s="21"/>
      <c r="BJ389" s="21"/>
      <c r="BK389" s="21"/>
      <c r="BL389" s="21"/>
      <c r="BM389" s="21"/>
      <c r="BN389" s="21"/>
      <c r="BO389" s="21"/>
      <c r="BP389" s="21"/>
      <c r="BQ389" s="21"/>
      <c r="BR389" s="21"/>
    </row>
    <row r="390" spans="1:70" x14ac:dyDescent="0.2">
      <c r="A390" s="1"/>
      <c r="B390" s="3"/>
      <c r="C390" s="3"/>
      <c r="D390" s="3"/>
      <c r="E390" s="3"/>
      <c r="F390" s="1"/>
      <c r="G390" s="1"/>
      <c r="H390" s="1"/>
      <c r="I390" s="1"/>
      <c r="J390" s="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  <c r="AU390" s="21"/>
      <c r="AV390" s="21"/>
      <c r="AW390" s="21"/>
      <c r="AX390" s="21"/>
      <c r="AY390" s="21"/>
      <c r="AZ390" s="21"/>
      <c r="BA390" s="21"/>
      <c r="BB390" s="21"/>
      <c r="BC390" s="21"/>
      <c r="BD390" s="21"/>
      <c r="BE390" s="21"/>
      <c r="BF390" s="21"/>
      <c r="BG390" s="21"/>
      <c r="BH390" s="21"/>
      <c r="BI390" s="21"/>
      <c r="BJ390" s="21"/>
      <c r="BK390" s="21"/>
      <c r="BL390" s="21"/>
      <c r="BM390" s="21"/>
      <c r="BN390" s="21"/>
      <c r="BO390" s="21"/>
      <c r="BP390" s="21"/>
      <c r="BQ390" s="21"/>
      <c r="BR390" s="21"/>
    </row>
    <row r="391" spans="1:70" x14ac:dyDescent="0.2">
      <c r="A391" s="1"/>
      <c r="B391" s="3"/>
      <c r="C391" s="3"/>
      <c r="D391" s="3"/>
      <c r="E391" s="3"/>
      <c r="F391" s="1"/>
      <c r="G391" s="1"/>
      <c r="H391" s="1"/>
      <c r="I391" s="1"/>
      <c r="J391" s="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AR391" s="21"/>
      <c r="AS391" s="21"/>
      <c r="AT391" s="21"/>
      <c r="AU391" s="21"/>
      <c r="AV391" s="21"/>
      <c r="AW391" s="21"/>
      <c r="AX391" s="21"/>
      <c r="AY391" s="21"/>
      <c r="AZ391" s="21"/>
      <c r="BA391" s="21"/>
      <c r="BB391" s="21"/>
      <c r="BC391" s="21"/>
      <c r="BD391" s="21"/>
      <c r="BE391" s="21"/>
      <c r="BF391" s="21"/>
      <c r="BG391" s="21"/>
      <c r="BH391" s="21"/>
      <c r="BI391" s="21"/>
      <c r="BJ391" s="21"/>
      <c r="BK391" s="21"/>
      <c r="BL391" s="21"/>
      <c r="BM391" s="21"/>
      <c r="BN391" s="21"/>
      <c r="BO391" s="21"/>
      <c r="BP391" s="21"/>
      <c r="BQ391" s="21"/>
      <c r="BR391" s="21"/>
    </row>
    <row r="392" spans="1:70" x14ac:dyDescent="0.2">
      <c r="A392" s="1"/>
      <c r="B392" s="3"/>
      <c r="C392" s="3"/>
      <c r="D392" s="3"/>
      <c r="E392" s="3"/>
      <c r="F392" s="1"/>
      <c r="G392" s="1"/>
      <c r="H392" s="1"/>
      <c r="I392" s="1"/>
      <c r="J392" s="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  <c r="AT392" s="21"/>
      <c r="AU392" s="21"/>
      <c r="AV392" s="21"/>
      <c r="AW392" s="21"/>
      <c r="AX392" s="21"/>
      <c r="AY392" s="21"/>
      <c r="AZ392" s="21"/>
      <c r="BA392" s="21"/>
      <c r="BB392" s="21"/>
      <c r="BC392" s="21"/>
      <c r="BD392" s="21"/>
      <c r="BE392" s="21"/>
      <c r="BF392" s="21"/>
      <c r="BG392" s="21"/>
      <c r="BH392" s="21"/>
      <c r="BI392" s="21"/>
      <c r="BJ392" s="21"/>
      <c r="BK392" s="21"/>
      <c r="BL392" s="21"/>
      <c r="BM392" s="21"/>
      <c r="BN392" s="21"/>
      <c r="BO392" s="21"/>
      <c r="BP392" s="21"/>
      <c r="BQ392" s="21"/>
      <c r="BR392" s="21"/>
    </row>
    <row r="393" spans="1:70" x14ac:dyDescent="0.2">
      <c r="A393" s="1"/>
      <c r="B393" s="3"/>
      <c r="C393" s="3"/>
      <c r="D393" s="3"/>
      <c r="E393" s="3"/>
      <c r="F393" s="1"/>
      <c r="G393" s="1"/>
      <c r="H393" s="1"/>
      <c r="I393" s="1"/>
      <c r="J393" s="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  <c r="AU393" s="21"/>
      <c r="AV393" s="21"/>
      <c r="AW393" s="21"/>
      <c r="AX393" s="21"/>
      <c r="AY393" s="21"/>
      <c r="AZ393" s="21"/>
      <c r="BA393" s="21"/>
      <c r="BB393" s="21"/>
      <c r="BC393" s="21"/>
      <c r="BD393" s="21"/>
      <c r="BE393" s="21"/>
      <c r="BF393" s="21"/>
      <c r="BG393" s="21"/>
      <c r="BH393" s="21"/>
      <c r="BI393" s="21"/>
      <c r="BJ393" s="21"/>
      <c r="BK393" s="21"/>
      <c r="BL393" s="21"/>
      <c r="BM393" s="21"/>
      <c r="BN393" s="21"/>
      <c r="BO393" s="21"/>
      <c r="BP393" s="21"/>
      <c r="BQ393" s="21"/>
      <c r="BR393" s="21"/>
    </row>
    <row r="394" spans="1:70" x14ac:dyDescent="0.2">
      <c r="A394" s="1"/>
      <c r="B394" s="3"/>
      <c r="C394" s="3"/>
      <c r="D394" s="3"/>
      <c r="E394" s="3"/>
      <c r="F394" s="1"/>
      <c r="G394" s="1"/>
      <c r="H394" s="1"/>
      <c r="I394" s="1"/>
      <c r="J394" s="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U394" s="21"/>
      <c r="AV394" s="21"/>
      <c r="AW394" s="21"/>
      <c r="AX394" s="21"/>
      <c r="AY394" s="21"/>
      <c r="AZ394" s="21"/>
      <c r="BA394" s="21"/>
      <c r="BB394" s="21"/>
      <c r="BC394" s="21"/>
      <c r="BD394" s="21"/>
      <c r="BE394" s="21"/>
      <c r="BF394" s="21"/>
      <c r="BG394" s="21"/>
      <c r="BH394" s="21"/>
      <c r="BI394" s="21"/>
      <c r="BJ394" s="21"/>
      <c r="BK394" s="21"/>
      <c r="BL394" s="21"/>
      <c r="BM394" s="21"/>
      <c r="BN394" s="21"/>
      <c r="BO394" s="21"/>
      <c r="BP394" s="21"/>
      <c r="BQ394" s="21"/>
      <c r="BR394" s="21"/>
    </row>
    <row r="395" spans="1:70" x14ac:dyDescent="0.2">
      <c r="A395" s="1"/>
      <c r="B395" s="3"/>
      <c r="C395" s="3"/>
      <c r="D395" s="3"/>
      <c r="E395" s="3"/>
      <c r="F395" s="1"/>
      <c r="G395" s="1"/>
      <c r="H395" s="1"/>
      <c r="I395" s="1"/>
      <c r="J395" s="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  <c r="AT395" s="21"/>
      <c r="AU395" s="21"/>
      <c r="AV395" s="21"/>
      <c r="AW395" s="21"/>
      <c r="AX395" s="21"/>
      <c r="AY395" s="21"/>
      <c r="AZ395" s="21"/>
      <c r="BA395" s="21"/>
      <c r="BB395" s="21"/>
      <c r="BC395" s="21"/>
      <c r="BD395" s="21"/>
      <c r="BE395" s="21"/>
      <c r="BF395" s="21"/>
      <c r="BG395" s="21"/>
      <c r="BH395" s="21"/>
      <c r="BI395" s="21"/>
      <c r="BJ395" s="21"/>
      <c r="BK395" s="21"/>
      <c r="BL395" s="21"/>
      <c r="BM395" s="21"/>
      <c r="BN395" s="21"/>
      <c r="BO395" s="21"/>
      <c r="BP395" s="21"/>
      <c r="BQ395" s="21"/>
      <c r="BR395" s="21"/>
    </row>
    <row r="396" spans="1:70" x14ac:dyDescent="0.2">
      <c r="A396" s="1"/>
      <c r="B396" s="3"/>
      <c r="C396" s="3"/>
      <c r="D396" s="3"/>
      <c r="E396" s="3"/>
      <c r="F396" s="1"/>
      <c r="G396" s="1"/>
      <c r="H396" s="1"/>
      <c r="I396" s="1"/>
      <c r="J396" s="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  <c r="AU396" s="21"/>
      <c r="AV396" s="21"/>
      <c r="AW396" s="21"/>
      <c r="AX396" s="21"/>
      <c r="AY396" s="21"/>
      <c r="AZ396" s="21"/>
      <c r="BA396" s="21"/>
      <c r="BB396" s="21"/>
      <c r="BC396" s="21"/>
      <c r="BD396" s="21"/>
      <c r="BE396" s="21"/>
      <c r="BF396" s="21"/>
      <c r="BG396" s="21"/>
      <c r="BH396" s="21"/>
      <c r="BI396" s="21"/>
      <c r="BJ396" s="21"/>
      <c r="BK396" s="21"/>
      <c r="BL396" s="21"/>
      <c r="BM396" s="21"/>
      <c r="BN396" s="21"/>
      <c r="BO396" s="21"/>
      <c r="BP396" s="21"/>
      <c r="BQ396" s="21"/>
      <c r="BR396" s="21"/>
    </row>
    <row r="397" spans="1:70" x14ac:dyDescent="0.2">
      <c r="A397" s="1"/>
      <c r="B397" s="3"/>
      <c r="C397" s="3"/>
      <c r="D397" s="3"/>
      <c r="E397" s="3"/>
      <c r="F397" s="1"/>
      <c r="G397" s="1"/>
      <c r="H397" s="1"/>
      <c r="I397" s="1"/>
      <c r="J397" s="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/>
      <c r="AU397" s="21"/>
      <c r="AV397" s="21"/>
      <c r="AW397" s="21"/>
      <c r="AX397" s="21"/>
      <c r="AY397" s="21"/>
      <c r="AZ397" s="21"/>
      <c r="BA397" s="21"/>
      <c r="BB397" s="21"/>
      <c r="BC397" s="21"/>
      <c r="BD397" s="21"/>
      <c r="BE397" s="21"/>
      <c r="BF397" s="21"/>
      <c r="BG397" s="21"/>
      <c r="BH397" s="21"/>
      <c r="BI397" s="21"/>
      <c r="BJ397" s="21"/>
      <c r="BK397" s="21"/>
      <c r="BL397" s="21"/>
      <c r="BM397" s="21"/>
      <c r="BN397" s="21"/>
      <c r="BO397" s="21"/>
      <c r="BP397" s="21"/>
      <c r="BQ397" s="21"/>
      <c r="BR397" s="21"/>
    </row>
    <row r="398" spans="1:70" x14ac:dyDescent="0.2">
      <c r="A398" s="1"/>
      <c r="B398" s="3"/>
      <c r="C398" s="3"/>
      <c r="D398" s="3"/>
      <c r="E398" s="3"/>
      <c r="F398" s="1"/>
      <c r="G398" s="1"/>
      <c r="H398" s="1"/>
      <c r="I398" s="1"/>
      <c r="J398" s="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  <c r="AT398" s="21"/>
      <c r="AU398" s="21"/>
      <c r="AV398" s="21"/>
      <c r="AW398" s="21"/>
      <c r="AX398" s="21"/>
      <c r="AY398" s="21"/>
      <c r="AZ398" s="21"/>
      <c r="BA398" s="21"/>
      <c r="BB398" s="21"/>
      <c r="BC398" s="21"/>
      <c r="BD398" s="21"/>
      <c r="BE398" s="21"/>
      <c r="BF398" s="21"/>
      <c r="BG398" s="21"/>
      <c r="BH398" s="21"/>
      <c r="BI398" s="21"/>
      <c r="BJ398" s="21"/>
      <c r="BK398" s="21"/>
      <c r="BL398" s="21"/>
      <c r="BM398" s="21"/>
      <c r="BN398" s="21"/>
      <c r="BO398" s="21"/>
      <c r="BP398" s="21"/>
      <c r="BQ398" s="21"/>
      <c r="BR398" s="21"/>
    </row>
    <row r="399" spans="1:70" x14ac:dyDescent="0.2">
      <c r="A399" s="1"/>
      <c r="B399" s="3"/>
      <c r="C399" s="3"/>
      <c r="D399" s="3"/>
      <c r="E399" s="3"/>
      <c r="F399" s="1"/>
      <c r="G399" s="1"/>
      <c r="H399" s="1"/>
      <c r="I399" s="1"/>
      <c r="J399" s="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  <c r="BB399" s="21"/>
      <c r="BC399" s="21"/>
      <c r="BD399" s="21"/>
      <c r="BE399" s="21"/>
      <c r="BF399" s="21"/>
      <c r="BG399" s="21"/>
      <c r="BH399" s="21"/>
      <c r="BI399" s="21"/>
      <c r="BJ399" s="21"/>
      <c r="BK399" s="21"/>
      <c r="BL399" s="21"/>
      <c r="BM399" s="21"/>
      <c r="BN399" s="21"/>
      <c r="BO399" s="21"/>
      <c r="BP399" s="21"/>
      <c r="BQ399" s="21"/>
      <c r="BR399" s="21"/>
    </row>
    <row r="400" spans="1:70" x14ac:dyDescent="0.2">
      <c r="A400" s="1"/>
      <c r="B400" s="3"/>
      <c r="C400" s="3"/>
      <c r="D400" s="3"/>
      <c r="E400" s="3"/>
      <c r="F400" s="1"/>
      <c r="G400" s="1"/>
      <c r="H400" s="1"/>
      <c r="I400" s="1"/>
      <c r="J400" s="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  <c r="AT400" s="21"/>
      <c r="AU400" s="21"/>
      <c r="AV400" s="21"/>
      <c r="AW400" s="21"/>
      <c r="AX400" s="21"/>
      <c r="AY400" s="21"/>
      <c r="AZ400" s="21"/>
      <c r="BA400" s="21"/>
      <c r="BB400" s="21"/>
      <c r="BC400" s="21"/>
      <c r="BD400" s="21"/>
      <c r="BE400" s="21"/>
      <c r="BF400" s="21"/>
      <c r="BG400" s="21"/>
      <c r="BH400" s="21"/>
      <c r="BI400" s="21"/>
      <c r="BJ400" s="21"/>
      <c r="BK400" s="21"/>
      <c r="BL400" s="21"/>
      <c r="BM400" s="21"/>
      <c r="BN400" s="21"/>
      <c r="BO400" s="21"/>
      <c r="BP400" s="21"/>
      <c r="BQ400" s="21"/>
      <c r="BR400" s="21"/>
    </row>
    <row r="401" spans="1:70" x14ac:dyDescent="0.2">
      <c r="A401" s="1"/>
      <c r="B401" s="3"/>
      <c r="C401" s="3"/>
      <c r="D401" s="3"/>
      <c r="E401" s="3"/>
      <c r="F401" s="1"/>
      <c r="G401" s="1"/>
      <c r="H401" s="1"/>
      <c r="I401" s="1"/>
      <c r="J401" s="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Q401" s="21"/>
      <c r="AR401" s="21"/>
      <c r="AS401" s="21"/>
      <c r="AT401" s="21"/>
      <c r="AU401" s="21"/>
      <c r="AV401" s="21"/>
      <c r="AW401" s="21"/>
      <c r="AX401" s="21"/>
      <c r="AY401" s="21"/>
      <c r="AZ401" s="21"/>
      <c r="BA401" s="21"/>
      <c r="BB401" s="21"/>
      <c r="BC401" s="21"/>
      <c r="BD401" s="21"/>
      <c r="BE401" s="21"/>
      <c r="BF401" s="21"/>
      <c r="BG401" s="21"/>
      <c r="BH401" s="21"/>
      <c r="BI401" s="21"/>
      <c r="BJ401" s="21"/>
      <c r="BK401" s="21"/>
      <c r="BL401" s="21"/>
      <c r="BM401" s="21"/>
      <c r="BN401" s="21"/>
      <c r="BO401" s="21"/>
      <c r="BP401" s="21"/>
      <c r="BQ401" s="21"/>
      <c r="BR401" s="21"/>
    </row>
    <row r="402" spans="1:70" x14ac:dyDescent="0.2">
      <c r="A402" s="1"/>
      <c r="B402" s="3"/>
      <c r="C402" s="3"/>
      <c r="D402" s="3"/>
      <c r="E402" s="3"/>
      <c r="F402" s="1"/>
      <c r="G402" s="1"/>
      <c r="H402" s="1"/>
      <c r="I402" s="1"/>
      <c r="J402" s="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  <c r="AU402" s="21"/>
      <c r="AV402" s="21"/>
      <c r="AW402" s="21"/>
      <c r="AX402" s="21"/>
      <c r="AY402" s="21"/>
      <c r="AZ402" s="21"/>
      <c r="BA402" s="21"/>
      <c r="BB402" s="21"/>
      <c r="BC402" s="21"/>
      <c r="BD402" s="21"/>
      <c r="BE402" s="21"/>
      <c r="BF402" s="21"/>
      <c r="BG402" s="21"/>
      <c r="BH402" s="21"/>
      <c r="BI402" s="21"/>
      <c r="BJ402" s="21"/>
      <c r="BK402" s="21"/>
      <c r="BL402" s="21"/>
      <c r="BM402" s="21"/>
      <c r="BN402" s="21"/>
      <c r="BO402" s="21"/>
      <c r="BP402" s="21"/>
      <c r="BQ402" s="21"/>
      <c r="BR402" s="21"/>
    </row>
    <row r="403" spans="1:70" x14ac:dyDescent="0.2">
      <c r="A403" s="1"/>
      <c r="B403" s="3"/>
      <c r="C403" s="3"/>
      <c r="D403" s="3"/>
      <c r="E403" s="3"/>
      <c r="F403" s="1"/>
      <c r="G403" s="1"/>
      <c r="H403" s="1"/>
      <c r="I403" s="1"/>
      <c r="J403" s="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/>
      <c r="AT403" s="21"/>
      <c r="AU403" s="21"/>
      <c r="AV403" s="21"/>
      <c r="AW403" s="21"/>
      <c r="AX403" s="21"/>
      <c r="AY403" s="21"/>
      <c r="AZ403" s="21"/>
      <c r="BA403" s="21"/>
      <c r="BB403" s="21"/>
      <c r="BC403" s="21"/>
      <c r="BD403" s="21"/>
      <c r="BE403" s="21"/>
      <c r="BF403" s="21"/>
      <c r="BG403" s="21"/>
      <c r="BH403" s="21"/>
      <c r="BI403" s="21"/>
      <c r="BJ403" s="21"/>
      <c r="BK403" s="21"/>
      <c r="BL403" s="21"/>
      <c r="BM403" s="21"/>
      <c r="BN403" s="21"/>
      <c r="BO403" s="21"/>
      <c r="BP403" s="21"/>
      <c r="BQ403" s="21"/>
      <c r="BR403" s="21"/>
    </row>
    <row r="404" spans="1:70" x14ac:dyDescent="0.2">
      <c r="A404" s="1"/>
      <c r="B404" s="3"/>
      <c r="C404" s="3"/>
      <c r="D404" s="3"/>
      <c r="E404" s="3"/>
      <c r="F404" s="1"/>
      <c r="G404" s="1"/>
      <c r="H404" s="1"/>
      <c r="I404" s="1"/>
      <c r="J404" s="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U404" s="21"/>
      <c r="AV404" s="21"/>
      <c r="AW404" s="21"/>
      <c r="AX404" s="21"/>
      <c r="AY404" s="21"/>
      <c r="AZ404" s="21"/>
      <c r="BA404" s="21"/>
      <c r="BB404" s="21"/>
      <c r="BC404" s="21"/>
      <c r="BD404" s="21"/>
      <c r="BE404" s="21"/>
      <c r="BF404" s="21"/>
      <c r="BG404" s="21"/>
      <c r="BH404" s="21"/>
      <c r="BI404" s="21"/>
      <c r="BJ404" s="21"/>
      <c r="BK404" s="21"/>
      <c r="BL404" s="21"/>
      <c r="BM404" s="21"/>
      <c r="BN404" s="21"/>
      <c r="BO404" s="21"/>
      <c r="BP404" s="21"/>
      <c r="BQ404" s="21"/>
      <c r="BR404" s="21"/>
    </row>
    <row r="405" spans="1:70" x14ac:dyDescent="0.2">
      <c r="A405" s="1"/>
      <c r="B405" s="3"/>
      <c r="C405" s="3"/>
      <c r="D405" s="3"/>
      <c r="E405" s="3"/>
      <c r="F405" s="1"/>
      <c r="G405" s="1"/>
      <c r="H405" s="1"/>
      <c r="I405" s="1"/>
      <c r="J405" s="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  <c r="BB405" s="21"/>
      <c r="BC405" s="21"/>
      <c r="BD405" s="21"/>
      <c r="BE405" s="21"/>
      <c r="BF405" s="21"/>
      <c r="BG405" s="21"/>
      <c r="BH405" s="21"/>
      <c r="BI405" s="21"/>
      <c r="BJ405" s="21"/>
      <c r="BK405" s="21"/>
      <c r="BL405" s="21"/>
      <c r="BM405" s="21"/>
      <c r="BN405" s="21"/>
      <c r="BO405" s="21"/>
      <c r="BP405" s="21"/>
      <c r="BQ405" s="21"/>
      <c r="BR405" s="21"/>
    </row>
    <row r="406" spans="1:70" x14ac:dyDescent="0.2">
      <c r="A406" s="1"/>
      <c r="B406" s="3"/>
      <c r="C406" s="3"/>
      <c r="D406" s="3"/>
      <c r="E406" s="3"/>
      <c r="F406" s="1"/>
      <c r="G406" s="1"/>
      <c r="H406" s="1"/>
      <c r="I406" s="1"/>
      <c r="J406" s="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  <c r="AT406" s="21"/>
      <c r="AU406" s="21"/>
      <c r="AV406" s="21"/>
      <c r="AW406" s="21"/>
      <c r="AX406" s="21"/>
      <c r="AY406" s="21"/>
      <c r="AZ406" s="21"/>
      <c r="BA406" s="21"/>
      <c r="BB406" s="21"/>
      <c r="BC406" s="21"/>
      <c r="BD406" s="21"/>
      <c r="BE406" s="21"/>
      <c r="BF406" s="21"/>
      <c r="BG406" s="21"/>
      <c r="BH406" s="21"/>
      <c r="BI406" s="21"/>
      <c r="BJ406" s="21"/>
      <c r="BK406" s="21"/>
      <c r="BL406" s="21"/>
      <c r="BM406" s="21"/>
      <c r="BN406" s="21"/>
      <c r="BO406" s="21"/>
      <c r="BP406" s="21"/>
      <c r="BQ406" s="21"/>
      <c r="BR406" s="21"/>
    </row>
    <row r="407" spans="1:70" x14ac:dyDescent="0.2">
      <c r="A407" s="1"/>
      <c r="B407" s="3"/>
      <c r="C407" s="3"/>
      <c r="D407" s="3"/>
      <c r="E407" s="3"/>
      <c r="F407" s="1"/>
      <c r="G407" s="1"/>
      <c r="H407" s="1"/>
      <c r="I407" s="1"/>
      <c r="J407" s="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  <c r="AT407" s="21"/>
      <c r="AU407" s="21"/>
      <c r="AV407" s="21"/>
      <c r="AW407" s="21"/>
      <c r="AX407" s="21"/>
      <c r="AY407" s="21"/>
      <c r="AZ407" s="21"/>
      <c r="BA407" s="21"/>
      <c r="BB407" s="21"/>
      <c r="BC407" s="21"/>
      <c r="BD407" s="21"/>
      <c r="BE407" s="21"/>
      <c r="BF407" s="21"/>
      <c r="BG407" s="21"/>
      <c r="BH407" s="21"/>
      <c r="BI407" s="21"/>
      <c r="BJ407" s="21"/>
      <c r="BK407" s="21"/>
      <c r="BL407" s="21"/>
      <c r="BM407" s="21"/>
      <c r="BN407" s="21"/>
      <c r="BO407" s="21"/>
      <c r="BP407" s="21"/>
      <c r="BQ407" s="21"/>
      <c r="BR407" s="21"/>
    </row>
    <row r="408" spans="1:70" x14ac:dyDescent="0.2">
      <c r="A408" s="1"/>
      <c r="B408" s="3"/>
      <c r="C408" s="3"/>
      <c r="D408" s="3"/>
      <c r="E408" s="3"/>
      <c r="F408" s="1"/>
      <c r="G408" s="1"/>
      <c r="H408" s="1"/>
      <c r="I408" s="1"/>
      <c r="J408" s="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  <c r="AU408" s="21"/>
      <c r="AV408" s="21"/>
      <c r="AW408" s="21"/>
      <c r="AX408" s="21"/>
      <c r="AY408" s="21"/>
      <c r="AZ408" s="21"/>
      <c r="BA408" s="21"/>
      <c r="BB408" s="21"/>
      <c r="BC408" s="21"/>
      <c r="BD408" s="21"/>
      <c r="BE408" s="21"/>
      <c r="BF408" s="21"/>
      <c r="BG408" s="21"/>
      <c r="BH408" s="21"/>
      <c r="BI408" s="21"/>
      <c r="BJ408" s="21"/>
      <c r="BK408" s="21"/>
      <c r="BL408" s="21"/>
      <c r="BM408" s="21"/>
      <c r="BN408" s="21"/>
      <c r="BO408" s="21"/>
      <c r="BP408" s="21"/>
      <c r="BQ408" s="21"/>
      <c r="BR408" s="21"/>
    </row>
    <row r="409" spans="1:70" x14ac:dyDescent="0.2">
      <c r="A409" s="1"/>
      <c r="B409" s="3"/>
      <c r="C409" s="3"/>
      <c r="D409" s="3"/>
      <c r="E409" s="3"/>
      <c r="F409" s="1"/>
      <c r="G409" s="1"/>
      <c r="H409" s="1"/>
      <c r="I409" s="1"/>
      <c r="J409" s="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  <c r="AT409" s="21"/>
      <c r="AU409" s="21"/>
      <c r="AV409" s="21"/>
      <c r="AW409" s="21"/>
      <c r="AX409" s="21"/>
      <c r="AY409" s="21"/>
      <c r="AZ409" s="21"/>
      <c r="BA409" s="21"/>
      <c r="BB409" s="21"/>
      <c r="BC409" s="21"/>
      <c r="BD409" s="21"/>
      <c r="BE409" s="21"/>
      <c r="BF409" s="21"/>
      <c r="BG409" s="21"/>
      <c r="BH409" s="21"/>
      <c r="BI409" s="21"/>
      <c r="BJ409" s="21"/>
      <c r="BK409" s="21"/>
      <c r="BL409" s="21"/>
      <c r="BM409" s="21"/>
      <c r="BN409" s="21"/>
      <c r="BO409" s="21"/>
      <c r="BP409" s="21"/>
      <c r="BQ409" s="21"/>
      <c r="BR409" s="21"/>
    </row>
    <row r="410" spans="1:70" x14ac:dyDescent="0.2">
      <c r="A410" s="1"/>
      <c r="B410" s="3"/>
      <c r="C410" s="3"/>
      <c r="D410" s="3"/>
      <c r="E410" s="3"/>
      <c r="F410" s="1"/>
      <c r="G410" s="1"/>
      <c r="H410" s="1"/>
      <c r="I410" s="1"/>
      <c r="J410" s="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/>
      <c r="AO410" s="21"/>
      <c r="AP410" s="21"/>
      <c r="AQ410" s="21"/>
      <c r="AR410" s="21"/>
      <c r="AS410" s="21"/>
      <c r="AT410" s="21"/>
      <c r="AU410" s="21"/>
      <c r="AV410" s="21"/>
      <c r="AW410" s="21"/>
      <c r="AX410" s="21"/>
      <c r="AY410" s="21"/>
      <c r="AZ410" s="21"/>
      <c r="BA410" s="21"/>
      <c r="BB410" s="21"/>
      <c r="BC410" s="21"/>
      <c r="BD410" s="21"/>
      <c r="BE410" s="21"/>
      <c r="BF410" s="21"/>
      <c r="BG410" s="21"/>
      <c r="BH410" s="21"/>
      <c r="BI410" s="21"/>
      <c r="BJ410" s="21"/>
      <c r="BK410" s="21"/>
      <c r="BL410" s="21"/>
      <c r="BM410" s="21"/>
      <c r="BN410" s="21"/>
      <c r="BO410" s="21"/>
      <c r="BP410" s="21"/>
      <c r="BQ410" s="21"/>
      <c r="BR410" s="21"/>
    </row>
    <row r="411" spans="1:70" x14ac:dyDescent="0.2">
      <c r="A411" s="1"/>
      <c r="B411" s="3"/>
      <c r="C411" s="3"/>
      <c r="D411" s="3"/>
      <c r="E411" s="3"/>
      <c r="F411" s="1"/>
      <c r="G411" s="1"/>
      <c r="H411" s="1"/>
      <c r="I411" s="1"/>
      <c r="J411" s="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21"/>
      <c r="AZ411" s="21"/>
      <c r="BA411" s="21"/>
      <c r="BB411" s="21"/>
      <c r="BC411" s="21"/>
      <c r="BD411" s="21"/>
      <c r="BE411" s="21"/>
      <c r="BF411" s="21"/>
      <c r="BG411" s="21"/>
      <c r="BH411" s="21"/>
      <c r="BI411" s="21"/>
      <c r="BJ411" s="21"/>
      <c r="BK411" s="21"/>
      <c r="BL411" s="21"/>
      <c r="BM411" s="21"/>
      <c r="BN411" s="21"/>
      <c r="BO411" s="21"/>
      <c r="BP411" s="21"/>
      <c r="BQ411" s="21"/>
      <c r="BR411" s="21"/>
    </row>
    <row r="412" spans="1:70" x14ac:dyDescent="0.2">
      <c r="A412" s="1"/>
      <c r="B412" s="3"/>
      <c r="C412" s="3"/>
      <c r="D412" s="3"/>
      <c r="E412" s="3"/>
      <c r="F412" s="1"/>
      <c r="G412" s="1"/>
      <c r="H412" s="1"/>
      <c r="I412" s="1"/>
      <c r="J412" s="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  <c r="BE412" s="21"/>
      <c r="BF412" s="21"/>
      <c r="BG412" s="21"/>
      <c r="BH412" s="21"/>
      <c r="BI412" s="21"/>
      <c r="BJ412" s="21"/>
      <c r="BK412" s="21"/>
      <c r="BL412" s="21"/>
      <c r="BM412" s="21"/>
      <c r="BN412" s="21"/>
      <c r="BO412" s="21"/>
      <c r="BP412" s="21"/>
      <c r="BQ412" s="21"/>
      <c r="BR412" s="21"/>
    </row>
    <row r="413" spans="1:70" x14ac:dyDescent="0.2">
      <c r="A413" s="1"/>
      <c r="B413" s="3"/>
      <c r="C413" s="3"/>
      <c r="D413" s="3"/>
      <c r="E413" s="3"/>
      <c r="F413" s="1"/>
      <c r="G413" s="1"/>
      <c r="H413" s="1"/>
      <c r="I413" s="1"/>
      <c r="J413" s="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21"/>
      <c r="AZ413" s="21"/>
      <c r="BA413" s="21"/>
      <c r="BB413" s="21"/>
      <c r="BC413" s="21"/>
      <c r="BD413" s="21"/>
      <c r="BE413" s="21"/>
      <c r="BF413" s="21"/>
      <c r="BG413" s="21"/>
      <c r="BH413" s="21"/>
      <c r="BI413" s="21"/>
      <c r="BJ413" s="21"/>
      <c r="BK413" s="21"/>
      <c r="BL413" s="21"/>
      <c r="BM413" s="21"/>
      <c r="BN413" s="21"/>
      <c r="BO413" s="21"/>
      <c r="BP413" s="21"/>
      <c r="BQ413" s="21"/>
      <c r="BR413" s="21"/>
    </row>
    <row r="414" spans="1:70" x14ac:dyDescent="0.2">
      <c r="A414" s="1"/>
      <c r="B414" s="3"/>
      <c r="C414" s="3"/>
      <c r="D414" s="3"/>
      <c r="E414" s="3"/>
      <c r="F414" s="1"/>
      <c r="G414" s="1"/>
      <c r="H414" s="1"/>
      <c r="I414" s="1"/>
      <c r="J414" s="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AR414" s="21"/>
      <c r="AS414" s="21"/>
      <c r="AT414" s="21"/>
      <c r="AU414" s="21"/>
      <c r="AV414" s="21"/>
      <c r="AW414" s="21"/>
      <c r="AX414" s="21"/>
      <c r="AY414" s="21"/>
      <c r="AZ414" s="21"/>
      <c r="BA414" s="21"/>
      <c r="BB414" s="21"/>
      <c r="BC414" s="21"/>
      <c r="BD414" s="21"/>
      <c r="BE414" s="21"/>
      <c r="BF414" s="21"/>
      <c r="BG414" s="21"/>
      <c r="BH414" s="21"/>
      <c r="BI414" s="21"/>
      <c r="BJ414" s="21"/>
      <c r="BK414" s="21"/>
      <c r="BL414" s="21"/>
      <c r="BM414" s="21"/>
      <c r="BN414" s="21"/>
      <c r="BO414" s="21"/>
      <c r="BP414" s="21"/>
      <c r="BQ414" s="21"/>
      <c r="BR414" s="21"/>
    </row>
    <row r="415" spans="1:70" x14ac:dyDescent="0.2">
      <c r="A415" s="1"/>
      <c r="B415" s="3"/>
      <c r="C415" s="3"/>
      <c r="D415" s="3"/>
      <c r="E415" s="3"/>
      <c r="F415" s="1"/>
      <c r="G415" s="1"/>
      <c r="H415" s="1"/>
      <c r="I415" s="1"/>
      <c r="J415" s="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21"/>
      <c r="AZ415" s="21"/>
      <c r="BA415" s="21"/>
      <c r="BB415" s="21"/>
      <c r="BC415" s="21"/>
      <c r="BD415" s="21"/>
      <c r="BE415" s="21"/>
      <c r="BF415" s="21"/>
      <c r="BG415" s="21"/>
      <c r="BH415" s="21"/>
      <c r="BI415" s="21"/>
      <c r="BJ415" s="21"/>
      <c r="BK415" s="21"/>
      <c r="BL415" s="21"/>
      <c r="BM415" s="21"/>
      <c r="BN415" s="21"/>
      <c r="BO415" s="21"/>
      <c r="BP415" s="21"/>
      <c r="BQ415" s="21"/>
      <c r="BR415" s="21"/>
    </row>
    <row r="416" spans="1:70" x14ac:dyDescent="0.2">
      <c r="A416" s="1"/>
      <c r="B416" s="3"/>
      <c r="C416" s="3"/>
      <c r="D416" s="3"/>
      <c r="E416" s="3"/>
      <c r="F416" s="1"/>
      <c r="G416" s="1"/>
      <c r="H416" s="1"/>
      <c r="I416" s="1"/>
      <c r="J416" s="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/>
      <c r="AT416" s="21"/>
      <c r="AU416" s="21"/>
      <c r="AV416" s="21"/>
      <c r="AW416" s="21"/>
      <c r="AX416" s="21"/>
      <c r="AY416" s="21"/>
      <c r="AZ416" s="21"/>
      <c r="BA416" s="21"/>
      <c r="BB416" s="21"/>
      <c r="BC416" s="21"/>
      <c r="BD416" s="21"/>
      <c r="BE416" s="21"/>
      <c r="BF416" s="21"/>
      <c r="BG416" s="21"/>
      <c r="BH416" s="21"/>
      <c r="BI416" s="21"/>
      <c r="BJ416" s="21"/>
      <c r="BK416" s="21"/>
      <c r="BL416" s="21"/>
      <c r="BM416" s="21"/>
      <c r="BN416" s="21"/>
      <c r="BO416" s="21"/>
      <c r="BP416" s="21"/>
      <c r="BQ416" s="21"/>
      <c r="BR416" s="21"/>
    </row>
    <row r="417" spans="1:70" x14ac:dyDescent="0.2">
      <c r="A417" s="1"/>
      <c r="B417" s="3"/>
      <c r="C417" s="3"/>
      <c r="D417" s="3"/>
      <c r="E417" s="3"/>
      <c r="F417" s="1"/>
      <c r="G417" s="1"/>
      <c r="H417" s="1"/>
      <c r="I417" s="1"/>
      <c r="J417" s="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  <c r="AN417" s="21"/>
      <c r="AO417" s="21"/>
      <c r="AP417" s="21"/>
      <c r="AQ417" s="21"/>
      <c r="AR417" s="21"/>
      <c r="AS417" s="21"/>
      <c r="AT417" s="21"/>
      <c r="AU417" s="21"/>
      <c r="AV417" s="21"/>
      <c r="AW417" s="21"/>
      <c r="AX417" s="21"/>
      <c r="AY417" s="21"/>
      <c r="AZ417" s="21"/>
      <c r="BA417" s="21"/>
      <c r="BB417" s="21"/>
      <c r="BC417" s="21"/>
      <c r="BD417" s="21"/>
      <c r="BE417" s="21"/>
      <c r="BF417" s="21"/>
      <c r="BG417" s="21"/>
      <c r="BH417" s="21"/>
      <c r="BI417" s="21"/>
      <c r="BJ417" s="21"/>
      <c r="BK417" s="21"/>
      <c r="BL417" s="21"/>
      <c r="BM417" s="21"/>
      <c r="BN417" s="21"/>
      <c r="BO417" s="21"/>
      <c r="BP417" s="21"/>
      <c r="BQ417" s="21"/>
      <c r="BR417" s="21"/>
    </row>
    <row r="418" spans="1:70" x14ac:dyDescent="0.2">
      <c r="A418" s="1"/>
      <c r="B418" s="3"/>
      <c r="C418" s="3"/>
      <c r="D418" s="3"/>
      <c r="E418" s="3"/>
      <c r="F418" s="1"/>
      <c r="G418" s="1"/>
      <c r="H418" s="1"/>
      <c r="I418" s="1"/>
      <c r="J418" s="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  <c r="AT418" s="21"/>
      <c r="AU418" s="21"/>
      <c r="AV418" s="21"/>
      <c r="AW418" s="21"/>
      <c r="AX418" s="21"/>
      <c r="AY418" s="21"/>
      <c r="AZ418" s="21"/>
      <c r="BA418" s="21"/>
      <c r="BB418" s="21"/>
      <c r="BC418" s="21"/>
      <c r="BD418" s="21"/>
      <c r="BE418" s="21"/>
      <c r="BF418" s="21"/>
      <c r="BG418" s="21"/>
      <c r="BH418" s="21"/>
      <c r="BI418" s="21"/>
      <c r="BJ418" s="21"/>
      <c r="BK418" s="21"/>
      <c r="BL418" s="21"/>
      <c r="BM418" s="21"/>
      <c r="BN418" s="21"/>
      <c r="BO418" s="21"/>
      <c r="BP418" s="21"/>
      <c r="BQ418" s="21"/>
      <c r="BR418" s="21"/>
    </row>
    <row r="419" spans="1:70" x14ac:dyDescent="0.2">
      <c r="A419" s="1"/>
      <c r="B419" s="3"/>
      <c r="C419" s="3"/>
      <c r="D419" s="3"/>
      <c r="E419" s="3"/>
      <c r="F419" s="1"/>
      <c r="G419" s="1"/>
      <c r="H419" s="1"/>
      <c r="I419" s="1"/>
      <c r="J419" s="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21"/>
      <c r="AZ419" s="21"/>
      <c r="BA419" s="21"/>
      <c r="BB419" s="21"/>
      <c r="BC419" s="21"/>
      <c r="BD419" s="21"/>
      <c r="BE419" s="21"/>
      <c r="BF419" s="21"/>
      <c r="BG419" s="21"/>
      <c r="BH419" s="21"/>
      <c r="BI419" s="21"/>
      <c r="BJ419" s="21"/>
      <c r="BK419" s="21"/>
      <c r="BL419" s="21"/>
      <c r="BM419" s="21"/>
      <c r="BN419" s="21"/>
      <c r="BO419" s="21"/>
      <c r="BP419" s="21"/>
      <c r="BQ419" s="21"/>
      <c r="BR419" s="21"/>
    </row>
    <row r="420" spans="1:70" x14ac:dyDescent="0.2">
      <c r="A420" s="1"/>
      <c r="B420" s="3"/>
      <c r="C420" s="3"/>
      <c r="D420" s="3"/>
      <c r="E420" s="3"/>
      <c r="F420" s="1"/>
      <c r="G420" s="1"/>
      <c r="H420" s="1"/>
      <c r="I420" s="1"/>
      <c r="J420" s="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U420" s="21"/>
      <c r="AV420" s="21"/>
      <c r="AW420" s="21"/>
      <c r="AX420" s="21"/>
      <c r="AY420" s="21"/>
      <c r="AZ420" s="21"/>
      <c r="BA420" s="21"/>
      <c r="BB420" s="21"/>
      <c r="BC420" s="21"/>
      <c r="BD420" s="21"/>
      <c r="BE420" s="21"/>
      <c r="BF420" s="21"/>
      <c r="BG420" s="21"/>
      <c r="BH420" s="21"/>
      <c r="BI420" s="21"/>
      <c r="BJ420" s="21"/>
      <c r="BK420" s="21"/>
      <c r="BL420" s="21"/>
      <c r="BM420" s="21"/>
      <c r="BN420" s="21"/>
      <c r="BO420" s="21"/>
      <c r="BP420" s="21"/>
      <c r="BQ420" s="21"/>
      <c r="BR420" s="21"/>
    </row>
    <row r="421" spans="1:70" x14ac:dyDescent="0.2">
      <c r="A421" s="1"/>
      <c r="B421" s="3"/>
      <c r="C421" s="3"/>
      <c r="D421" s="3"/>
      <c r="E421" s="3"/>
      <c r="F421" s="1"/>
      <c r="G421" s="1"/>
      <c r="H421" s="1"/>
      <c r="I421" s="1"/>
      <c r="J421" s="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21"/>
      <c r="BB421" s="21"/>
      <c r="BC421" s="21"/>
      <c r="BD421" s="21"/>
      <c r="BE421" s="21"/>
      <c r="BF421" s="21"/>
      <c r="BG421" s="21"/>
      <c r="BH421" s="21"/>
      <c r="BI421" s="21"/>
      <c r="BJ421" s="21"/>
      <c r="BK421" s="21"/>
      <c r="BL421" s="21"/>
      <c r="BM421" s="21"/>
      <c r="BN421" s="21"/>
      <c r="BO421" s="21"/>
      <c r="BP421" s="21"/>
      <c r="BQ421" s="21"/>
      <c r="BR421" s="21"/>
    </row>
    <row r="422" spans="1:70" x14ac:dyDescent="0.2">
      <c r="A422" s="1"/>
      <c r="B422" s="3"/>
      <c r="C422" s="3"/>
      <c r="D422" s="3"/>
      <c r="E422" s="3"/>
      <c r="F422" s="1"/>
      <c r="G422" s="1"/>
      <c r="H422" s="1"/>
      <c r="I422" s="1"/>
      <c r="J422" s="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21"/>
      <c r="BB422" s="21"/>
      <c r="BC422" s="21"/>
      <c r="BD422" s="21"/>
      <c r="BE422" s="21"/>
      <c r="BF422" s="21"/>
      <c r="BG422" s="21"/>
      <c r="BH422" s="21"/>
      <c r="BI422" s="21"/>
      <c r="BJ422" s="21"/>
      <c r="BK422" s="21"/>
      <c r="BL422" s="21"/>
      <c r="BM422" s="21"/>
      <c r="BN422" s="21"/>
      <c r="BO422" s="21"/>
      <c r="BP422" s="21"/>
      <c r="BQ422" s="21"/>
      <c r="BR422" s="21"/>
    </row>
    <row r="423" spans="1:70" x14ac:dyDescent="0.2">
      <c r="A423" s="1"/>
      <c r="B423" s="3"/>
      <c r="C423" s="3"/>
      <c r="D423" s="3"/>
      <c r="E423" s="3"/>
      <c r="F423" s="1"/>
      <c r="G423" s="1"/>
      <c r="H423" s="1"/>
      <c r="I423" s="1"/>
      <c r="J423" s="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AR423" s="21"/>
      <c r="AS423" s="21"/>
      <c r="AT423" s="21"/>
      <c r="AU423" s="21"/>
      <c r="AV423" s="21"/>
      <c r="AW423" s="21"/>
      <c r="AX423" s="21"/>
      <c r="AY423" s="21"/>
      <c r="AZ423" s="21"/>
      <c r="BA423" s="21"/>
      <c r="BB423" s="21"/>
      <c r="BC423" s="21"/>
      <c r="BD423" s="21"/>
      <c r="BE423" s="21"/>
      <c r="BF423" s="21"/>
      <c r="BG423" s="21"/>
      <c r="BH423" s="21"/>
      <c r="BI423" s="21"/>
      <c r="BJ423" s="21"/>
      <c r="BK423" s="21"/>
      <c r="BL423" s="21"/>
      <c r="BM423" s="21"/>
      <c r="BN423" s="21"/>
      <c r="BO423" s="21"/>
      <c r="BP423" s="21"/>
      <c r="BQ423" s="21"/>
      <c r="BR423" s="21"/>
    </row>
    <row r="424" spans="1:70" x14ac:dyDescent="0.2">
      <c r="A424" s="1"/>
      <c r="B424" s="3"/>
      <c r="C424" s="3"/>
      <c r="D424" s="3"/>
      <c r="E424" s="3"/>
      <c r="F424" s="1"/>
      <c r="G424" s="1"/>
      <c r="H424" s="1"/>
      <c r="I424" s="1"/>
      <c r="J424" s="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  <c r="AT424" s="21"/>
      <c r="AU424" s="21"/>
      <c r="AV424" s="21"/>
      <c r="AW424" s="21"/>
      <c r="AX424" s="21"/>
      <c r="AY424" s="21"/>
      <c r="AZ424" s="21"/>
      <c r="BA424" s="21"/>
      <c r="BB424" s="21"/>
      <c r="BC424" s="21"/>
      <c r="BD424" s="21"/>
      <c r="BE424" s="21"/>
      <c r="BF424" s="21"/>
      <c r="BG424" s="21"/>
      <c r="BH424" s="21"/>
      <c r="BI424" s="21"/>
      <c r="BJ424" s="21"/>
      <c r="BK424" s="21"/>
      <c r="BL424" s="21"/>
      <c r="BM424" s="21"/>
      <c r="BN424" s="21"/>
      <c r="BO424" s="21"/>
      <c r="BP424" s="21"/>
      <c r="BQ424" s="21"/>
      <c r="BR424" s="21"/>
    </row>
    <row r="425" spans="1:70" x14ac:dyDescent="0.2">
      <c r="A425" s="1"/>
      <c r="B425" s="3"/>
      <c r="C425" s="3"/>
      <c r="D425" s="3"/>
      <c r="E425" s="3"/>
      <c r="F425" s="1"/>
      <c r="G425" s="1"/>
      <c r="H425" s="1"/>
      <c r="I425" s="1"/>
      <c r="J425" s="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  <c r="AT425" s="21"/>
      <c r="AU425" s="21"/>
      <c r="AV425" s="21"/>
      <c r="AW425" s="21"/>
      <c r="AX425" s="21"/>
      <c r="AY425" s="21"/>
      <c r="AZ425" s="21"/>
      <c r="BA425" s="21"/>
      <c r="BB425" s="21"/>
      <c r="BC425" s="21"/>
      <c r="BD425" s="21"/>
      <c r="BE425" s="21"/>
      <c r="BF425" s="21"/>
      <c r="BG425" s="21"/>
      <c r="BH425" s="21"/>
      <c r="BI425" s="21"/>
      <c r="BJ425" s="21"/>
      <c r="BK425" s="21"/>
      <c r="BL425" s="21"/>
      <c r="BM425" s="21"/>
      <c r="BN425" s="21"/>
      <c r="BO425" s="21"/>
      <c r="BP425" s="21"/>
      <c r="BQ425" s="21"/>
      <c r="BR425" s="21"/>
    </row>
    <row r="426" spans="1:70" x14ac:dyDescent="0.2">
      <c r="A426" s="1"/>
      <c r="B426" s="3"/>
      <c r="C426" s="3"/>
      <c r="D426" s="3"/>
      <c r="E426" s="3"/>
      <c r="F426" s="1"/>
      <c r="G426" s="1"/>
      <c r="H426" s="1"/>
      <c r="I426" s="1"/>
      <c r="J426" s="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  <c r="AU426" s="21"/>
      <c r="AV426" s="21"/>
      <c r="AW426" s="21"/>
      <c r="AX426" s="21"/>
      <c r="AY426" s="21"/>
      <c r="AZ426" s="21"/>
      <c r="BA426" s="21"/>
      <c r="BB426" s="21"/>
      <c r="BC426" s="21"/>
      <c r="BD426" s="21"/>
      <c r="BE426" s="21"/>
      <c r="BF426" s="21"/>
      <c r="BG426" s="21"/>
      <c r="BH426" s="21"/>
      <c r="BI426" s="21"/>
      <c r="BJ426" s="21"/>
      <c r="BK426" s="21"/>
      <c r="BL426" s="21"/>
      <c r="BM426" s="21"/>
      <c r="BN426" s="21"/>
      <c r="BO426" s="21"/>
      <c r="BP426" s="21"/>
      <c r="BQ426" s="21"/>
      <c r="BR426" s="21"/>
    </row>
    <row r="427" spans="1:70" x14ac:dyDescent="0.2">
      <c r="A427" s="1"/>
      <c r="B427" s="3"/>
      <c r="C427" s="3"/>
      <c r="D427" s="3"/>
      <c r="E427" s="3"/>
      <c r="F427" s="1"/>
      <c r="G427" s="1"/>
      <c r="H427" s="1"/>
      <c r="I427" s="1"/>
      <c r="J427" s="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  <c r="AU427" s="21"/>
      <c r="AV427" s="21"/>
      <c r="AW427" s="21"/>
      <c r="AX427" s="21"/>
      <c r="AY427" s="21"/>
      <c r="AZ427" s="21"/>
      <c r="BA427" s="21"/>
      <c r="BB427" s="21"/>
      <c r="BC427" s="21"/>
      <c r="BD427" s="21"/>
      <c r="BE427" s="21"/>
      <c r="BF427" s="21"/>
      <c r="BG427" s="21"/>
      <c r="BH427" s="21"/>
      <c r="BI427" s="21"/>
      <c r="BJ427" s="21"/>
      <c r="BK427" s="21"/>
      <c r="BL427" s="21"/>
      <c r="BM427" s="21"/>
      <c r="BN427" s="21"/>
      <c r="BO427" s="21"/>
      <c r="BP427" s="21"/>
      <c r="BQ427" s="21"/>
      <c r="BR427" s="21"/>
    </row>
    <row r="428" spans="1:70" x14ac:dyDescent="0.2">
      <c r="A428" s="1"/>
      <c r="B428" s="3"/>
      <c r="C428" s="3"/>
      <c r="D428" s="3"/>
      <c r="E428" s="3"/>
      <c r="F428" s="1"/>
      <c r="G428" s="1"/>
      <c r="H428" s="1"/>
      <c r="I428" s="1"/>
      <c r="J428" s="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/>
      <c r="AU428" s="21"/>
      <c r="AV428" s="21"/>
      <c r="AW428" s="21"/>
      <c r="AX428" s="21"/>
      <c r="AY428" s="21"/>
      <c r="AZ428" s="21"/>
      <c r="BA428" s="21"/>
      <c r="BB428" s="21"/>
      <c r="BC428" s="21"/>
      <c r="BD428" s="21"/>
      <c r="BE428" s="21"/>
      <c r="BF428" s="21"/>
      <c r="BG428" s="21"/>
      <c r="BH428" s="21"/>
      <c r="BI428" s="21"/>
      <c r="BJ428" s="21"/>
      <c r="BK428" s="21"/>
      <c r="BL428" s="21"/>
      <c r="BM428" s="21"/>
      <c r="BN428" s="21"/>
      <c r="BO428" s="21"/>
      <c r="BP428" s="21"/>
      <c r="BQ428" s="21"/>
      <c r="BR428" s="21"/>
    </row>
    <row r="429" spans="1:70" x14ac:dyDescent="0.2">
      <c r="A429" s="1"/>
      <c r="B429" s="3"/>
      <c r="C429" s="3"/>
      <c r="D429" s="3"/>
      <c r="E429" s="3"/>
      <c r="F429" s="1"/>
      <c r="G429" s="1"/>
      <c r="H429" s="1"/>
      <c r="I429" s="1"/>
      <c r="J429" s="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  <c r="AT429" s="21"/>
      <c r="AU429" s="21"/>
      <c r="AV429" s="21"/>
      <c r="AW429" s="21"/>
      <c r="AX429" s="21"/>
      <c r="AY429" s="21"/>
      <c r="AZ429" s="21"/>
      <c r="BA429" s="21"/>
      <c r="BB429" s="21"/>
      <c r="BC429" s="21"/>
      <c r="BD429" s="21"/>
      <c r="BE429" s="21"/>
      <c r="BF429" s="21"/>
      <c r="BG429" s="21"/>
      <c r="BH429" s="21"/>
      <c r="BI429" s="21"/>
      <c r="BJ429" s="21"/>
      <c r="BK429" s="21"/>
      <c r="BL429" s="21"/>
      <c r="BM429" s="21"/>
      <c r="BN429" s="21"/>
      <c r="BO429" s="21"/>
      <c r="BP429" s="21"/>
      <c r="BQ429" s="21"/>
      <c r="BR429" s="21"/>
    </row>
    <row r="430" spans="1:70" x14ac:dyDescent="0.2">
      <c r="A430" s="1"/>
      <c r="B430" s="3"/>
      <c r="C430" s="3"/>
      <c r="D430" s="3"/>
      <c r="E430" s="3"/>
      <c r="F430" s="1"/>
      <c r="G430" s="1"/>
      <c r="H430" s="1"/>
      <c r="I430" s="1"/>
      <c r="J430" s="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21"/>
      <c r="AV430" s="21"/>
      <c r="AW430" s="21"/>
      <c r="AX430" s="21"/>
      <c r="AY430" s="21"/>
      <c r="AZ430" s="21"/>
      <c r="BA430" s="21"/>
      <c r="BB430" s="21"/>
      <c r="BC430" s="21"/>
      <c r="BD430" s="21"/>
      <c r="BE430" s="21"/>
      <c r="BF430" s="21"/>
      <c r="BG430" s="21"/>
      <c r="BH430" s="21"/>
      <c r="BI430" s="21"/>
      <c r="BJ430" s="21"/>
      <c r="BK430" s="21"/>
      <c r="BL430" s="21"/>
      <c r="BM430" s="21"/>
      <c r="BN430" s="21"/>
      <c r="BO430" s="21"/>
      <c r="BP430" s="21"/>
      <c r="BQ430" s="21"/>
      <c r="BR430" s="21"/>
    </row>
    <row r="431" spans="1:70" x14ac:dyDescent="0.2">
      <c r="A431" s="1"/>
      <c r="B431" s="3"/>
      <c r="C431" s="3"/>
      <c r="D431" s="3"/>
      <c r="E431" s="3"/>
      <c r="F431" s="1"/>
      <c r="G431" s="1"/>
      <c r="H431" s="1"/>
      <c r="I431" s="1"/>
      <c r="J431" s="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  <c r="AU431" s="21"/>
      <c r="AV431" s="21"/>
      <c r="AW431" s="21"/>
      <c r="AX431" s="21"/>
      <c r="AY431" s="21"/>
      <c r="AZ431" s="21"/>
      <c r="BA431" s="21"/>
      <c r="BB431" s="21"/>
      <c r="BC431" s="21"/>
      <c r="BD431" s="21"/>
      <c r="BE431" s="21"/>
      <c r="BF431" s="21"/>
      <c r="BG431" s="21"/>
      <c r="BH431" s="21"/>
      <c r="BI431" s="21"/>
      <c r="BJ431" s="21"/>
      <c r="BK431" s="21"/>
      <c r="BL431" s="21"/>
      <c r="BM431" s="21"/>
      <c r="BN431" s="21"/>
      <c r="BO431" s="21"/>
      <c r="BP431" s="21"/>
      <c r="BQ431" s="21"/>
      <c r="BR431" s="21"/>
    </row>
    <row r="432" spans="1:70" x14ac:dyDescent="0.2">
      <c r="A432" s="1"/>
      <c r="B432" s="3"/>
      <c r="C432" s="3"/>
      <c r="D432" s="3"/>
      <c r="E432" s="3"/>
      <c r="F432" s="1"/>
      <c r="G432" s="1"/>
      <c r="H432" s="1"/>
      <c r="I432" s="1"/>
      <c r="J432" s="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  <c r="AU432" s="21"/>
      <c r="AV432" s="21"/>
      <c r="AW432" s="21"/>
      <c r="AX432" s="21"/>
      <c r="AY432" s="21"/>
      <c r="AZ432" s="21"/>
      <c r="BA432" s="21"/>
      <c r="BB432" s="21"/>
      <c r="BC432" s="21"/>
      <c r="BD432" s="21"/>
      <c r="BE432" s="21"/>
      <c r="BF432" s="21"/>
      <c r="BG432" s="21"/>
      <c r="BH432" s="21"/>
      <c r="BI432" s="21"/>
      <c r="BJ432" s="21"/>
      <c r="BK432" s="21"/>
      <c r="BL432" s="21"/>
      <c r="BM432" s="21"/>
      <c r="BN432" s="21"/>
      <c r="BO432" s="21"/>
      <c r="BP432" s="21"/>
      <c r="BQ432" s="21"/>
      <c r="BR432" s="21"/>
    </row>
    <row r="433" spans="1:70" x14ac:dyDescent="0.2">
      <c r="A433" s="1"/>
      <c r="B433" s="3"/>
      <c r="C433" s="3"/>
      <c r="D433" s="3"/>
      <c r="E433" s="3"/>
      <c r="F433" s="1"/>
      <c r="G433" s="1"/>
      <c r="H433" s="1"/>
      <c r="I433" s="1"/>
      <c r="J433" s="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U433" s="21"/>
      <c r="AV433" s="21"/>
      <c r="AW433" s="21"/>
      <c r="AX433" s="21"/>
      <c r="AY433" s="21"/>
      <c r="AZ433" s="21"/>
      <c r="BA433" s="21"/>
      <c r="BB433" s="21"/>
      <c r="BC433" s="21"/>
      <c r="BD433" s="21"/>
      <c r="BE433" s="21"/>
      <c r="BF433" s="21"/>
      <c r="BG433" s="21"/>
      <c r="BH433" s="21"/>
      <c r="BI433" s="21"/>
      <c r="BJ433" s="21"/>
      <c r="BK433" s="21"/>
      <c r="BL433" s="21"/>
      <c r="BM433" s="21"/>
      <c r="BN433" s="21"/>
      <c r="BO433" s="21"/>
      <c r="BP433" s="21"/>
      <c r="BQ433" s="21"/>
      <c r="BR433" s="21"/>
    </row>
    <row r="434" spans="1:70" x14ac:dyDescent="0.2">
      <c r="A434" s="1"/>
      <c r="B434" s="3"/>
      <c r="C434" s="3"/>
      <c r="D434" s="3"/>
      <c r="E434" s="3"/>
      <c r="F434" s="1"/>
      <c r="G434" s="1"/>
      <c r="H434" s="1"/>
      <c r="I434" s="1"/>
      <c r="J434" s="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  <c r="AN434" s="21"/>
      <c r="AO434" s="21"/>
      <c r="AP434" s="21"/>
      <c r="AQ434" s="21"/>
      <c r="AR434" s="21"/>
      <c r="AS434" s="21"/>
      <c r="AT434" s="21"/>
      <c r="AU434" s="21"/>
      <c r="AV434" s="21"/>
      <c r="AW434" s="21"/>
      <c r="AX434" s="21"/>
      <c r="AY434" s="21"/>
      <c r="AZ434" s="21"/>
      <c r="BA434" s="21"/>
      <c r="BB434" s="21"/>
      <c r="BC434" s="21"/>
      <c r="BD434" s="21"/>
      <c r="BE434" s="21"/>
      <c r="BF434" s="21"/>
      <c r="BG434" s="21"/>
      <c r="BH434" s="21"/>
      <c r="BI434" s="21"/>
      <c r="BJ434" s="21"/>
      <c r="BK434" s="21"/>
      <c r="BL434" s="21"/>
      <c r="BM434" s="21"/>
      <c r="BN434" s="21"/>
      <c r="BO434" s="21"/>
      <c r="BP434" s="21"/>
      <c r="BQ434" s="21"/>
      <c r="BR434" s="21"/>
    </row>
    <row r="435" spans="1:70" x14ac:dyDescent="0.2">
      <c r="A435" s="1"/>
      <c r="B435" s="3"/>
      <c r="C435" s="3"/>
      <c r="D435" s="3"/>
      <c r="E435" s="3"/>
      <c r="F435" s="1"/>
      <c r="G435" s="1"/>
      <c r="H435" s="1"/>
      <c r="I435" s="1"/>
      <c r="J435" s="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  <c r="AO435" s="21"/>
      <c r="AP435" s="21"/>
      <c r="AQ435" s="21"/>
      <c r="AR435" s="21"/>
      <c r="AS435" s="21"/>
      <c r="AT435" s="21"/>
      <c r="AU435" s="21"/>
      <c r="AV435" s="21"/>
      <c r="AW435" s="21"/>
      <c r="AX435" s="21"/>
      <c r="AY435" s="21"/>
      <c r="AZ435" s="21"/>
      <c r="BA435" s="21"/>
      <c r="BB435" s="21"/>
      <c r="BC435" s="21"/>
      <c r="BD435" s="21"/>
      <c r="BE435" s="21"/>
      <c r="BF435" s="21"/>
      <c r="BG435" s="21"/>
      <c r="BH435" s="21"/>
      <c r="BI435" s="21"/>
      <c r="BJ435" s="21"/>
      <c r="BK435" s="21"/>
      <c r="BL435" s="21"/>
      <c r="BM435" s="21"/>
      <c r="BN435" s="21"/>
      <c r="BO435" s="21"/>
      <c r="BP435" s="21"/>
      <c r="BQ435" s="21"/>
      <c r="BR435" s="21"/>
    </row>
    <row r="436" spans="1:70" x14ac:dyDescent="0.2">
      <c r="A436" s="1"/>
      <c r="B436" s="3"/>
      <c r="C436" s="3"/>
      <c r="D436" s="3"/>
      <c r="E436" s="3"/>
      <c r="F436" s="1"/>
      <c r="G436" s="1"/>
      <c r="H436" s="1"/>
      <c r="I436" s="1"/>
      <c r="J436" s="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  <c r="AU436" s="21"/>
      <c r="AV436" s="21"/>
      <c r="AW436" s="21"/>
      <c r="AX436" s="21"/>
      <c r="AY436" s="21"/>
      <c r="AZ436" s="21"/>
      <c r="BA436" s="21"/>
      <c r="BB436" s="21"/>
      <c r="BC436" s="21"/>
      <c r="BD436" s="21"/>
      <c r="BE436" s="21"/>
      <c r="BF436" s="21"/>
      <c r="BG436" s="21"/>
      <c r="BH436" s="21"/>
      <c r="BI436" s="21"/>
      <c r="BJ436" s="21"/>
      <c r="BK436" s="21"/>
      <c r="BL436" s="21"/>
      <c r="BM436" s="21"/>
      <c r="BN436" s="21"/>
      <c r="BO436" s="21"/>
      <c r="BP436" s="21"/>
      <c r="BQ436" s="21"/>
      <c r="BR436" s="21"/>
    </row>
    <row r="437" spans="1:70" x14ac:dyDescent="0.2">
      <c r="A437" s="1"/>
      <c r="B437" s="3"/>
      <c r="C437" s="3"/>
      <c r="D437" s="3"/>
      <c r="E437" s="3"/>
      <c r="F437" s="1"/>
      <c r="G437" s="1"/>
      <c r="H437" s="1"/>
      <c r="I437" s="1"/>
      <c r="J437" s="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  <c r="AU437" s="21"/>
      <c r="AV437" s="21"/>
      <c r="AW437" s="21"/>
      <c r="AX437" s="21"/>
      <c r="AY437" s="21"/>
      <c r="AZ437" s="21"/>
      <c r="BA437" s="21"/>
      <c r="BB437" s="21"/>
      <c r="BC437" s="21"/>
      <c r="BD437" s="21"/>
      <c r="BE437" s="21"/>
      <c r="BF437" s="21"/>
      <c r="BG437" s="21"/>
      <c r="BH437" s="21"/>
      <c r="BI437" s="21"/>
      <c r="BJ437" s="21"/>
      <c r="BK437" s="21"/>
      <c r="BL437" s="21"/>
      <c r="BM437" s="21"/>
      <c r="BN437" s="21"/>
      <c r="BO437" s="21"/>
      <c r="BP437" s="21"/>
      <c r="BQ437" s="21"/>
      <c r="BR437" s="21"/>
    </row>
    <row r="438" spans="1:70" x14ac:dyDescent="0.2">
      <c r="A438" s="1"/>
      <c r="B438" s="3"/>
      <c r="C438" s="3"/>
      <c r="D438" s="3"/>
      <c r="E438" s="3"/>
      <c r="F438" s="1"/>
      <c r="G438" s="1"/>
      <c r="H438" s="1"/>
      <c r="I438" s="1"/>
      <c r="J438" s="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  <c r="AT438" s="21"/>
      <c r="AU438" s="21"/>
      <c r="AV438" s="21"/>
      <c r="AW438" s="21"/>
      <c r="AX438" s="21"/>
      <c r="AY438" s="21"/>
      <c r="AZ438" s="21"/>
      <c r="BA438" s="21"/>
      <c r="BB438" s="21"/>
      <c r="BC438" s="21"/>
      <c r="BD438" s="21"/>
      <c r="BE438" s="21"/>
      <c r="BF438" s="21"/>
      <c r="BG438" s="21"/>
      <c r="BH438" s="21"/>
      <c r="BI438" s="21"/>
      <c r="BJ438" s="21"/>
      <c r="BK438" s="21"/>
      <c r="BL438" s="21"/>
      <c r="BM438" s="21"/>
      <c r="BN438" s="21"/>
      <c r="BO438" s="21"/>
      <c r="BP438" s="21"/>
      <c r="BQ438" s="21"/>
      <c r="BR438" s="21"/>
    </row>
    <row r="439" spans="1:70" x14ac:dyDescent="0.2">
      <c r="A439" s="1"/>
      <c r="B439" s="3"/>
      <c r="C439" s="3"/>
      <c r="D439" s="3"/>
      <c r="E439" s="3"/>
      <c r="F439" s="1"/>
      <c r="G439" s="1"/>
      <c r="H439" s="1"/>
      <c r="I439" s="1"/>
      <c r="J439" s="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AR439" s="21"/>
      <c r="AS439" s="21"/>
      <c r="AT439" s="21"/>
      <c r="AU439" s="21"/>
      <c r="AV439" s="21"/>
      <c r="AW439" s="21"/>
      <c r="AX439" s="21"/>
      <c r="AY439" s="21"/>
      <c r="AZ439" s="21"/>
      <c r="BA439" s="21"/>
      <c r="BB439" s="21"/>
      <c r="BC439" s="21"/>
      <c r="BD439" s="21"/>
      <c r="BE439" s="21"/>
      <c r="BF439" s="21"/>
      <c r="BG439" s="21"/>
      <c r="BH439" s="21"/>
      <c r="BI439" s="21"/>
      <c r="BJ439" s="21"/>
      <c r="BK439" s="21"/>
      <c r="BL439" s="21"/>
      <c r="BM439" s="21"/>
      <c r="BN439" s="21"/>
      <c r="BO439" s="21"/>
      <c r="BP439" s="21"/>
      <c r="BQ439" s="21"/>
      <c r="BR439" s="21"/>
    </row>
    <row r="440" spans="1:70" x14ac:dyDescent="0.2">
      <c r="A440" s="1"/>
      <c r="B440" s="3"/>
      <c r="C440" s="3"/>
      <c r="D440" s="3"/>
      <c r="E440" s="3"/>
      <c r="F440" s="1"/>
      <c r="G440" s="1"/>
      <c r="H440" s="1"/>
      <c r="I440" s="1"/>
      <c r="J440" s="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/>
      <c r="AP440" s="21"/>
      <c r="AQ440" s="21"/>
      <c r="AR440" s="21"/>
      <c r="AS440" s="21"/>
      <c r="AT440" s="21"/>
      <c r="AU440" s="21"/>
      <c r="AV440" s="21"/>
      <c r="AW440" s="21"/>
      <c r="AX440" s="21"/>
      <c r="AY440" s="21"/>
      <c r="AZ440" s="21"/>
      <c r="BA440" s="21"/>
      <c r="BB440" s="21"/>
      <c r="BC440" s="21"/>
      <c r="BD440" s="21"/>
      <c r="BE440" s="21"/>
      <c r="BF440" s="21"/>
      <c r="BG440" s="21"/>
      <c r="BH440" s="21"/>
      <c r="BI440" s="21"/>
      <c r="BJ440" s="21"/>
      <c r="BK440" s="21"/>
      <c r="BL440" s="21"/>
      <c r="BM440" s="21"/>
      <c r="BN440" s="21"/>
      <c r="BO440" s="21"/>
      <c r="BP440" s="21"/>
      <c r="BQ440" s="21"/>
      <c r="BR440" s="21"/>
    </row>
    <row r="441" spans="1:70" x14ac:dyDescent="0.2">
      <c r="A441" s="1"/>
      <c r="B441" s="3"/>
      <c r="C441" s="3"/>
      <c r="D441" s="3"/>
      <c r="E441" s="3"/>
      <c r="F441" s="1"/>
      <c r="G441" s="1"/>
      <c r="H441" s="1"/>
      <c r="I441" s="1"/>
      <c r="J441" s="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  <c r="AO441" s="21"/>
      <c r="AP441" s="21"/>
      <c r="AQ441" s="21"/>
      <c r="AR441" s="21"/>
      <c r="AS441" s="21"/>
      <c r="AT441" s="21"/>
      <c r="AU441" s="21"/>
      <c r="AV441" s="21"/>
      <c r="AW441" s="21"/>
      <c r="AX441" s="21"/>
      <c r="AY441" s="21"/>
      <c r="AZ441" s="21"/>
      <c r="BA441" s="21"/>
      <c r="BB441" s="21"/>
      <c r="BC441" s="21"/>
      <c r="BD441" s="21"/>
      <c r="BE441" s="21"/>
      <c r="BF441" s="21"/>
      <c r="BG441" s="21"/>
      <c r="BH441" s="21"/>
      <c r="BI441" s="21"/>
      <c r="BJ441" s="21"/>
      <c r="BK441" s="21"/>
      <c r="BL441" s="21"/>
      <c r="BM441" s="21"/>
      <c r="BN441" s="21"/>
      <c r="BO441" s="21"/>
      <c r="BP441" s="21"/>
      <c r="BQ441" s="21"/>
      <c r="BR441" s="21"/>
    </row>
    <row r="442" spans="1:70" x14ac:dyDescent="0.2">
      <c r="A442" s="1"/>
      <c r="B442" s="3"/>
      <c r="C442" s="3"/>
      <c r="D442" s="3"/>
      <c r="E442" s="3"/>
      <c r="F442" s="1"/>
      <c r="G442" s="1"/>
      <c r="H442" s="1"/>
      <c r="I442" s="1"/>
      <c r="J442" s="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  <c r="AT442" s="21"/>
      <c r="AU442" s="21"/>
      <c r="AV442" s="21"/>
      <c r="AW442" s="21"/>
      <c r="AX442" s="21"/>
      <c r="AY442" s="21"/>
      <c r="AZ442" s="21"/>
      <c r="BA442" s="21"/>
      <c r="BB442" s="21"/>
      <c r="BC442" s="21"/>
      <c r="BD442" s="21"/>
      <c r="BE442" s="21"/>
      <c r="BF442" s="21"/>
      <c r="BG442" s="21"/>
      <c r="BH442" s="21"/>
      <c r="BI442" s="21"/>
      <c r="BJ442" s="21"/>
      <c r="BK442" s="21"/>
      <c r="BL442" s="21"/>
      <c r="BM442" s="21"/>
      <c r="BN442" s="21"/>
      <c r="BO442" s="21"/>
      <c r="BP442" s="21"/>
      <c r="BQ442" s="21"/>
      <c r="BR442" s="21"/>
    </row>
    <row r="443" spans="1:70" x14ac:dyDescent="0.2">
      <c r="A443" s="1"/>
      <c r="B443" s="3"/>
      <c r="C443" s="3"/>
      <c r="D443" s="3"/>
      <c r="E443" s="3"/>
      <c r="F443" s="1"/>
      <c r="G443" s="1"/>
      <c r="H443" s="1"/>
      <c r="I443" s="1"/>
      <c r="J443" s="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  <c r="AT443" s="21"/>
      <c r="AU443" s="21"/>
      <c r="AV443" s="21"/>
      <c r="AW443" s="21"/>
      <c r="AX443" s="21"/>
      <c r="AY443" s="21"/>
      <c r="AZ443" s="21"/>
      <c r="BA443" s="21"/>
      <c r="BB443" s="21"/>
      <c r="BC443" s="21"/>
      <c r="BD443" s="21"/>
      <c r="BE443" s="21"/>
      <c r="BF443" s="21"/>
      <c r="BG443" s="21"/>
      <c r="BH443" s="21"/>
      <c r="BI443" s="21"/>
      <c r="BJ443" s="21"/>
      <c r="BK443" s="21"/>
      <c r="BL443" s="21"/>
      <c r="BM443" s="21"/>
      <c r="BN443" s="21"/>
      <c r="BO443" s="21"/>
      <c r="BP443" s="21"/>
      <c r="BQ443" s="21"/>
      <c r="BR443" s="21"/>
    </row>
    <row r="444" spans="1:70" x14ac:dyDescent="0.2">
      <c r="A444" s="1"/>
      <c r="B444" s="3"/>
      <c r="C444" s="3"/>
      <c r="D444" s="3"/>
      <c r="E444" s="3"/>
      <c r="F444" s="1"/>
      <c r="G444" s="1"/>
      <c r="H444" s="1"/>
      <c r="I444" s="1"/>
      <c r="J444" s="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AR444" s="21"/>
      <c r="AS444" s="21"/>
      <c r="AT444" s="21"/>
      <c r="AU444" s="21"/>
      <c r="AV444" s="21"/>
      <c r="AW444" s="21"/>
      <c r="AX444" s="21"/>
      <c r="AY444" s="21"/>
      <c r="AZ444" s="21"/>
      <c r="BA444" s="21"/>
      <c r="BB444" s="21"/>
      <c r="BC444" s="21"/>
      <c r="BD444" s="21"/>
      <c r="BE444" s="21"/>
      <c r="BF444" s="21"/>
      <c r="BG444" s="21"/>
      <c r="BH444" s="21"/>
      <c r="BI444" s="21"/>
      <c r="BJ444" s="21"/>
      <c r="BK444" s="21"/>
      <c r="BL444" s="21"/>
      <c r="BM444" s="21"/>
      <c r="BN444" s="21"/>
      <c r="BO444" s="21"/>
      <c r="BP444" s="21"/>
      <c r="BQ444" s="21"/>
      <c r="BR444" s="21"/>
    </row>
    <row r="445" spans="1:70" x14ac:dyDescent="0.2">
      <c r="A445" s="1"/>
      <c r="B445" s="3"/>
      <c r="C445" s="3"/>
      <c r="D445" s="3"/>
      <c r="E445" s="3"/>
      <c r="F445" s="1"/>
      <c r="G445" s="1"/>
      <c r="H445" s="1"/>
      <c r="I445" s="1"/>
      <c r="J445" s="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/>
      <c r="AR445" s="21"/>
      <c r="AS445" s="21"/>
      <c r="AT445" s="21"/>
      <c r="AU445" s="21"/>
      <c r="AV445" s="21"/>
      <c r="AW445" s="21"/>
      <c r="AX445" s="21"/>
      <c r="AY445" s="21"/>
      <c r="AZ445" s="21"/>
      <c r="BA445" s="21"/>
      <c r="BB445" s="21"/>
      <c r="BC445" s="21"/>
      <c r="BD445" s="21"/>
      <c r="BE445" s="21"/>
      <c r="BF445" s="21"/>
      <c r="BG445" s="21"/>
      <c r="BH445" s="21"/>
      <c r="BI445" s="21"/>
      <c r="BJ445" s="21"/>
      <c r="BK445" s="21"/>
      <c r="BL445" s="21"/>
      <c r="BM445" s="21"/>
      <c r="BN445" s="21"/>
      <c r="BO445" s="21"/>
      <c r="BP445" s="21"/>
      <c r="BQ445" s="21"/>
      <c r="BR445" s="21"/>
    </row>
    <row r="446" spans="1:70" x14ac:dyDescent="0.2">
      <c r="A446" s="1"/>
      <c r="B446" s="3"/>
      <c r="C446" s="3"/>
      <c r="D446" s="3"/>
      <c r="E446" s="3"/>
      <c r="F446" s="1"/>
      <c r="G446" s="1"/>
      <c r="H446" s="1"/>
      <c r="I446" s="1"/>
      <c r="J446" s="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/>
      <c r="AR446" s="21"/>
      <c r="AS446" s="21"/>
      <c r="AT446" s="21"/>
      <c r="AU446" s="21"/>
      <c r="AV446" s="21"/>
      <c r="AW446" s="21"/>
      <c r="AX446" s="21"/>
      <c r="AY446" s="21"/>
      <c r="AZ446" s="21"/>
      <c r="BA446" s="21"/>
      <c r="BB446" s="21"/>
      <c r="BC446" s="21"/>
      <c r="BD446" s="21"/>
      <c r="BE446" s="21"/>
      <c r="BF446" s="21"/>
      <c r="BG446" s="21"/>
      <c r="BH446" s="21"/>
      <c r="BI446" s="21"/>
      <c r="BJ446" s="21"/>
      <c r="BK446" s="21"/>
      <c r="BL446" s="21"/>
      <c r="BM446" s="21"/>
      <c r="BN446" s="21"/>
      <c r="BO446" s="21"/>
      <c r="BP446" s="21"/>
      <c r="BQ446" s="21"/>
      <c r="BR446" s="21"/>
    </row>
    <row r="447" spans="1:70" x14ac:dyDescent="0.2">
      <c r="A447" s="1"/>
      <c r="B447" s="3"/>
      <c r="C447" s="3"/>
      <c r="D447" s="3"/>
      <c r="E447" s="3"/>
      <c r="F447" s="1"/>
      <c r="G447" s="1"/>
      <c r="H447" s="1"/>
      <c r="I447" s="1"/>
      <c r="J447" s="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  <c r="AO447" s="21"/>
      <c r="AP447" s="21"/>
      <c r="AQ447" s="21"/>
      <c r="AR447" s="21"/>
      <c r="AS447" s="21"/>
      <c r="AT447" s="21"/>
      <c r="AU447" s="21"/>
      <c r="AV447" s="21"/>
      <c r="AW447" s="21"/>
      <c r="AX447" s="21"/>
      <c r="AY447" s="21"/>
      <c r="AZ447" s="21"/>
      <c r="BA447" s="21"/>
      <c r="BB447" s="21"/>
      <c r="BC447" s="21"/>
      <c r="BD447" s="21"/>
      <c r="BE447" s="21"/>
      <c r="BF447" s="21"/>
      <c r="BG447" s="21"/>
      <c r="BH447" s="21"/>
      <c r="BI447" s="21"/>
      <c r="BJ447" s="21"/>
      <c r="BK447" s="21"/>
      <c r="BL447" s="21"/>
      <c r="BM447" s="21"/>
      <c r="BN447" s="21"/>
      <c r="BO447" s="21"/>
      <c r="BP447" s="21"/>
      <c r="BQ447" s="21"/>
      <c r="BR447" s="21"/>
    </row>
    <row r="448" spans="1:70" x14ac:dyDescent="0.2">
      <c r="A448" s="1"/>
      <c r="B448" s="3"/>
      <c r="C448" s="3"/>
      <c r="D448" s="3"/>
      <c r="E448" s="3"/>
      <c r="F448" s="1"/>
      <c r="G448" s="1"/>
      <c r="H448" s="1"/>
      <c r="I448" s="1"/>
      <c r="J448" s="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  <c r="AT448" s="21"/>
      <c r="AU448" s="21"/>
      <c r="AV448" s="21"/>
      <c r="AW448" s="21"/>
      <c r="AX448" s="21"/>
      <c r="AY448" s="21"/>
      <c r="AZ448" s="21"/>
      <c r="BA448" s="21"/>
      <c r="BB448" s="21"/>
      <c r="BC448" s="21"/>
      <c r="BD448" s="21"/>
      <c r="BE448" s="21"/>
      <c r="BF448" s="21"/>
      <c r="BG448" s="21"/>
      <c r="BH448" s="21"/>
      <c r="BI448" s="21"/>
      <c r="BJ448" s="21"/>
      <c r="BK448" s="21"/>
      <c r="BL448" s="21"/>
      <c r="BM448" s="21"/>
      <c r="BN448" s="21"/>
      <c r="BO448" s="21"/>
      <c r="BP448" s="21"/>
      <c r="BQ448" s="21"/>
      <c r="BR448" s="21"/>
    </row>
    <row r="449" spans="1:70" x14ac:dyDescent="0.2">
      <c r="A449" s="1"/>
      <c r="B449" s="3"/>
      <c r="C449" s="3"/>
      <c r="D449" s="3"/>
      <c r="E449" s="3"/>
      <c r="F449" s="1"/>
      <c r="G449" s="1"/>
      <c r="H449" s="1"/>
      <c r="I449" s="1"/>
      <c r="J449" s="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/>
      <c r="AP449" s="21"/>
      <c r="AQ449" s="21"/>
      <c r="AR449" s="21"/>
      <c r="AS449" s="21"/>
      <c r="AT449" s="21"/>
      <c r="AU449" s="21"/>
      <c r="AV449" s="21"/>
      <c r="AW449" s="21"/>
      <c r="AX449" s="21"/>
      <c r="AY449" s="21"/>
      <c r="AZ449" s="21"/>
      <c r="BA449" s="21"/>
      <c r="BB449" s="21"/>
      <c r="BC449" s="21"/>
      <c r="BD449" s="21"/>
      <c r="BE449" s="21"/>
      <c r="BF449" s="21"/>
      <c r="BG449" s="21"/>
      <c r="BH449" s="21"/>
      <c r="BI449" s="21"/>
      <c r="BJ449" s="21"/>
      <c r="BK449" s="21"/>
      <c r="BL449" s="21"/>
      <c r="BM449" s="21"/>
      <c r="BN449" s="21"/>
      <c r="BO449" s="21"/>
      <c r="BP449" s="21"/>
      <c r="BQ449" s="21"/>
      <c r="BR449" s="21"/>
    </row>
    <row r="450" spans="1:70" x14ac:dyDescent="0.2">
      <c r="A450" s="1"/>
      <c r="B450" s="3"/>
      <c r="C450" s="3"/>
      <c r="D450" s="3"/>
      <c r="E450" s="3"/>
      <c r="F450" s="1"/>
      <c r="G450" s="1"/>
      <c r="H450" s="1"/>
      <c r="I450" s="1"/>
      <c r="J450" s="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  <c r="AT450" s="21"/>
      <c r="AU450" s="21"/>
      <c r="AV450" s="21"/>
      <c r="AW450" s="21"/>
      <c r="AX450" s="21"/>
      <c r="AY450" s="21"/>
      <c r="AZ450" s="21"/>
      <c r="BA450" s="21"/>
      <c r="BB450" s="21"/>
      <c r="BC450" s="21"/>
      <c r="BD450" s="21"/>
      <c r="BE450" s="21"/>
      <c r="BF450" s="21"/>
      <c r="BG450" s="21"/>
      <c r="BH450" s="21"/>
      <c r="BI450" s="21"/>
      <c r="BJ450" s="21"/>
      <c r="BK450" s="21"/>
      <c r="BL450" s="21"/>
      <c r="BM450" s="21"/>
      <c r="BN450" s="21"/>
      <c r="BO450" s="21"/>
      <c r="BP450" s="21"/>
      <c r="BQ450" s="21"/>
      <c r="BR450" s="21"/>
    </row>
    <row r="451" spans="1:70" x14ac:dyDescent="0.2">
      <c r="A451" s="1"/>
      <c r="B451" s="3"/>
      <c r="C451" s="3"/>
      <c r="D451" s="3"/>
      <c r="E451" s="3"/>
      <c r="F451" s="1"/>
      <c r="G451" s="1"/>
      <c r="H451" s="1"/>
      <c r="I451" s="1"/>
      <c r="J451" s="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  <c r="AN451" s="21"/>
      <c r="AO451" s="21"/>
      <c r="AP451" s="21"/>
      <c r="AQ451" s="21"/>
      <c r="AR451" s="21"/>
      <c r="AS451" s="21"/>
      <c r="AT451" s="21"/>
      <c r="AU451" s="21"/>
      <c r="AV451" s="21"/>
      <c r="AW451" s="21"/>
      <c r="AX451" s="21"/>
      <c r="AY451" s="21"/>
      <c r="AZ451" s="21"/>
      <c r="BA451" s="21"/>
      <c r="BB451" s="21"/>
      <c r="BC451" s="21"/>
      <c r="BD451" s="21"/>
      <c r="BE451" s="21"/>
      <c r="BF451" s="21"/>
      <c r="BG451" s="21"/>
      <c r="BH451" s="21"/>
      <c r="BI451" s="21"/>
      <c r="BJ451" s="21"/>
      <c r="BK451" s="21"/>
      <c r="BL451" s="21"/>
      <c r="BM451" s="21"/>
      <c r="BN451" s="21"/>
      <c r="BO451" s="21"/>
      <c r="BP451" s="21"/>
      <c r="BQ451" s="21"/>
      <c r="BR451" s="21"/>
    </row>
    <row r="452" spans="1:70" x14ac:dyDescent="0.2">
      <c r="A452" s="1"/>
      <c r="B452" s="3"/>
      <c r="C452" s="3"/>
      <c r="D452" s="3"/>
      <c r="E452" s="3"/>
      <c r="F452" s="1"/>
      <c r="G452" s="1"/>
      <c r="H452" s="1"/>
      <c r="I452" s="1"/>
      <c r="J452" s="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AR452" s="21"/>
      <c r="AS452" s="21"/>
      <c r="AT452" s="21"/>
      <c r="AU452" s="21"/>
      <c r="AV452" s="21"/>
      <c r="AW452" s="21"/>
      <c r="AX452" s="21"/>
      <c r="AY452" s="21"/>
      <c r="AZ452" s="21"/>
      <c r="BA452" s="21"/>
      <c r="BB452" s="21"/>
      <c r="BC452" s="21"/>
      <c r="BD452" s="21"/>
      <c r="BE452" s="21"/>
      <c r="BF452" s="21"/>
      <c r="BG452" s="21"/>
      <c r="BH452" s="21"/>
      <c r="BI452" s="21"/>
      <c r="BJ452" s="21"/>
      <c r="BK452" s="21"/>
      <c r="BL452" s="21"/>
      <c r="BM452" s="21"/>
      <c r="BN452" s="21"/>
      <c r="BO452" s="21"/>
      <c r="BP452" s="21"/>
      <c r="BQ452" s="21"/>
      <c r="BR452" s="21"/>
    </row>
    <row r="453" spans="1:70" x14ac:dyDescent="0.2">
      <c r="A453" s="1"/>
      <c r="B453" s="3"/>
      <c r="C453" s="3"/>
      <c r="D453" s="3"/>
      <c r="E453" s="3"/>
      <c r="F453" s="1"/>
      <c r="G453" s="1"/>
      <c r="H453" s="1"/>
      <c r="I453" s="1"/>
      <c r="J453" s="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  <c r="AU453" s="21"/>
      <c r="AV453" s="21"/>
      <c r="AW453" s="21"/>
      <c r="AX453" s="21"/>
      <c r="AY453" s="21"/>
      <c r="AZ453" s="21"/>
      <c r="BA453" s="21"/>
      <c r="BB453" s="21"/>
      <c r="BC453" s="21"/>
      <c r="BD453" s="21"/>
      <c r="BE453" s="21"/>
      <c r="BF453" s="21"/>
      <c r="BG453" s="21"/>
      <c r="BH453" s="21"/>
      <c r="BI453" s="21"/>
      <c r="BJ453" s="21"/>
      <c r="BK453" s="21"/>
      <c r="BL453" s="21"/>
      <c r="BM453" s="21"/>
      <c r="BN453" s="21"/>
      <c r="BO453" s="21"/>
      <c r="BP453" s="21"/>
      <c r="BQ453" s="21"/>
      <c r="BR453" s="21"/>
    </row>
    <row r="454" spans="1:70" x14ac:dyDescent="0.2">
      <c r="A454" s="1"/>
      <c r="B454" s="3"/>
      <c r="C454" s="3"/>
      <c r="D454" s="3"/>
      <c r="E454" s="3"/>
      <c r="F454" s="1"/>
      <c r="G454" s="1"/>
      <c r="H454" s="1"/>
      <c r="I454" s="1"/>
      <c r="J454" s="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21"/>
      <c r="AV454" s="21"/>
      <c r="AW454" s="21"/>
      <c r="AX454" s="21"/>
      <c r="AY454" s="21"/>
      <c r="AZ454" s="21"/>
      <c r="BA454" s="21"/>
      <c r="BB454" s="21"/>
      <c r="BC454" s="21"/>
      <c r="BD454" s="21"/>
      <c r="BE454" s="21"/>
      <c r="BF454" s="21"/>
      <c r="BG454" s="21"/>
      <c r="BH454" s="21"/>
      <c r="BI454" s="21"/>
      <c r="BJ454" s="21"/>
      <c r="BK454" s="21"/>
      <c r="BL454" s="21"/>
      <c r="BM454" s="21"/>
      <c r="BN454" s="21"/>
      <c r="BO454" s="21"/>
      <c r="BP454" s="21"/>
      <c r="BQ454" s="21"/>
      <c r="BR454" s="21"/>
    </row>
    <row r="455" spans="1:70" x14ac:dyDescent="0.2">
      <c r="A455" s="1"/>
      <c r="B455" s="3"/>
      <c r="C455" s="3"/>
      <c r="D455" s="3"/>
      <c r="E455" s="3"/>
      <c r="F455" s="1"/>
      <c r="G455" s="1"/>
      <c r="H455" s="1"/>
      <c r="I455" s="1"/>
      <c r="J455" s="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/>
      <c r="BI455" s="21"/>
      <c r="BJ455" s="21"/>
      <c r="BK455" s="21"/>
      <c r="BL455" s="21"/>
      <c r="BM455" s="21"/>
      <c r="BN455" s="21"/>
      <c r="BO455" s="21"/>
      <c r="BP455" s="21"/>
      <c r="BQ455" s="21"/>
      <c r="BR455" s="21"/>
    </row>
    <row r="456" spans="1:70" x14ac:dyDescent="0.2">
      <c r="A456" s="1"/>
      <c r="B456" s="3"/>
      <c r="C456" s="3"/>
      <c r="D456" s="3"/>
      <c r="E456" s="3"/>
      <c r="F456" s="1"/>
      <c r="G456" s="1"/>
      <c r="H456" s="1"/>
      <c r="I456" s="1"/>
      <c r="J456" s="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AR456" s="21"/>
      <c r="AS456" s="21"/>
      <c r="AT456" s="21"/>
      <c r="AU456" s="21"/>
      <c r="AV456" s="21"/>
      <c r="AW456" s="21"/>
      <c r="AX456" s="21"/>
      <c r="AY456" s="21"/>
      <c r="AZ456" s="21"/>
      <c r="BA456" s="21"/>
      <c r="BB456" s="21"/>
      <c r="BC456" s="21"/>
      <c r="BD456" s="21"/>
      <c r="BE456" s="21"/>
      <c r="BF456" s="21"/>
      <c r="BG456" s="21"/>
      <c r="BH456" s="21"/>
      <c r="BI456" s="21"/>
      <c r="BJ456" s="21"/>
      <c r="BK456" s="21"/>
      <c r="BL456" s="21"/>
      <c r="BM456" s="21"/>
      <c r="BN456" s="21"/>
      <c r="BO456" s="21"/>
      <c r="BP456" s="21"/>
      <c r="BQ456" s="21"/>
      <c r="BR456" s="21"/>
    </row>
    <row r="457" spans="1:70" x14ac:dyDescent="0.2">
      <c r="A457" s="1"/>
      <c r="B457" s="3"/>
      <c r="C457" s="3"/>
      <c r="D457" s="3"/>
      <c r="E457" s="3"/>
      <c r="F457" s="1"/>
      <c r="G457" s="1"/>
      <c r="H457" s="1"/>
      <c r="I457" s="1"/>
      <c r="J457" s="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  <c r="AO457" s="21"/>
      <c r="AP457" s="21"/>
      <c r="AQ457" s="21"/>
      <c r="AR457" s="21"/>
      <c r="AS457" s="21"/>
      <c r="AT457" s="21"/>
      <c r="AU457" s="21"/>
      <c r="AV457" s="21"/>
      <c r="AW457" s="21"/>
      <c r="AX457" s="21"/>
      <c r="AY457" s="21"/>
      <c r="AZ457" s="21"/>
      <c r="BA457" s="21"/>
      <c r="BB457" s="21"/>
      <c r="BC457" s="21"/>
      <c r="BD457" s="21"/>
      <c r="BE457" s="21"/>
      <c r="BF457" s="21"/>
      <c r="BG457" s="21"/>
      <c r="BH457" s="21"/>
      <c r="BI457" s="21"/>
      <c r="BJ457" s="21"/>
      <c r="BK457" s="21"/>
      <c r="BL457" s="21"/>
      <c r="BM457" s="21"/>
      <c r="BN457" s="21"/>
      <c r="BO457" s="21"/>
      <c r="BP457" s="21"/>
      <c r="BQ457" s="21"/>
      <c r="BR457" s="21"/>
    </row>
    <row r="458" spans="1:70" x14ac:dyDescent="0.2">
      <c r="A458" s="1"/>
      <c r="B458" s="3"/>
      <c r="C458" s="3"/>
      <c r="D458" s="3"/>
      <c r="E458" s="3"/>
      <c r="F458" s="1"/>
      <c r="G458" s="1"/>
      <c r="H458" s="1"/>
      <c r="I458" s="1"/>
      <c r="J458" s="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AR458" s="21"/>
      <c r="AS458" s="21"/>
      <c r="AT458" s="21"/>
      <c r="AU458" s="21"/>
      <c r="AV458" s="21"/>
      <c r="AW458" s="21"/>
      <c r="AX458" s="21"/>
      <c r="AY458" s="21"/>
      <c r="AZ458" s="21"/>
      <c r="BA458" s="21"/>
      <c r="BB458" s="21"/>
      <c r="BC458" s="21"/>
      <c r="BD458" s="21"/>
      <c r="BE458" s="21"/>
      <c r="BF458" s="21"/>
      <c r="BG458" s="21"/>
      <c r="BH458" s="21"/>
      <c r="BI458" s="21"/>
      <c r="BJ458" s="21"/>
      <c r="BK458" s="21"/>
      <c r="BL458" s="21"/>
      <c r="BM458" s="21"/>
      <c r="BN458" s="21"/>
      <c r="BO458" s="21"/>
      <c r="BP458" s="21"/>
      <c r="BQ458" s="21"/>
      <c r="BR458" s="21"/>
    </row>
    <row r="459" spans="1:70" x14ac:dyDescent="0.2">
      <c r="A459" s="1"/>
      <c r="B459" s="3"/>
      <c r="C459" s="3"/>
      <c r="D459" s="3"/>
      <c r="E459" s="3"/>
      <c r="F459" s="1"/>
      <c r="G459" s="1"/>
      <c r="H459" s="1"/>
      <c r="I459" s="1"/>
      <c r="J459" s="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U459" s="21"/>
      <c r="AV459" s="21"/>
      <c r="AW459" s="21"/>
      <c r="AX459" s="21"/>
      <c r="AY459" s="21"/>
      <c r="AZ459" s="21"/>
      <c r="BA459" s="21"/>
      <c r="BB459" s="21"/>
      <c r="BC459" s="21"/>
      <c r="BD459" s="21"/>
      <c r="BE459" s="21"/>
      <c r="BF459" s="21"/>
      <c r="BG459" s="21"/>
      <c r="BH459" s="21"/>
      <c r="BI459" s="21"/>
      <c r="BJ459" s="21"/>
      <c r="BK459" s="21"/>
      <c r="BL459" s="21"/>
      <c r="BM459" s="21"/>
      <c r="BN459" s="21"/>
      <c r="BO459" s="21"/>
      <c r="BP459" s="21"/>
      <c r="BQ459" s="21"/>
      <c r="BR459" s="21"/>
    </row>
    <row r="460" spans="1:70" x14ac:dyDescent="0.2">
      <c r="A460" s="1"/>
      <c r="B460" s="3"/>
      <c r="C460" s="3"/>
      <c r="D460" s="3"/>
      <c r="E460" s="3"/>
      <c r="F460" s="1"/>
      <c r="G460" s="1"/>
      <c r="H460" s="1"/>
      <c r="I460" s="1"/>
      <c r="J460" s="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21"/>
      <c r="BB460" s="21"/>
      <c r="BC460" s="21"/>
      <c r="BD460" s="21"/>
      <c r="BE460" s="21"/>
      <c r="BF460" s="21"/>
      <c r="BG460" s="21"/>
      <c r="BH460" s="21"/>
      <c r="BI460" s="21"/>
      <c r="BJ460" s="21"/>
      <c r="BK460" s="21"/>
      <c r="BL460" s="21"/>
      <c r="BM460" s="21"/>
      <c r="BN460" s="21"/>
      <c r="BO460" s="21"/>
      <c r="BP460" s="21"/>
      <c r="BQ460" s="21"/>
      <c r="BR460" s="21"/>
    </row>
    <row r="461" spans="1:70" x14ac:dyDescent="0.2">
      <c r="A461" s="1"/>
      <c r="B461" s="3"/>
      <c r="C461" s="3"/>
      <c r="D461" s="3"/>
      <c r="E461" s="3"/>
      <c r="F461" s="1"/>
      <c r="G461" s="1"/>
      <c r="H461" s="1"/>
      <c r="I461" s="1"/>
      <c r="J461" s="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21"/>
      <c r="BB461" s="21"/>
      <c r="BC461" s="21"/>
      <c r="BD461" s="21"/>
      <c r="BE461" s="21"/>
      <c r="BF461" s="21"/>
      <c r="BG461" s="21"/>
      <c r="BH461" s="21"/>
      <c r="BI461" s="21"/>
      <c r="BJ461" s="21"/>
      <c r="BK461" s="21"/>
      <c r="BL461" s="21"/>
      <c r="BM461" s="21"/>
      <c r="BN461" s="21"/>
      <c r="BO461" s="21"/>
      <c r="BP461" s="21"/>
      <c r="BQ461" s="21"/>
      <c r="BR461" s="21"/>
    </row>
    <row r="462" spans="1:70" x14ac:dyDescent="0.2">
      <c r="A462" s="1"/>
      <c r="B462" s="3"/>
      <c r="C462" s="3"/>
      <c r="D462" s="3"/>
      <c r="E462" s="3"/>
      <c r="F462" s="1"/>
      <c r="G462" s="1"/>
      <c r="H462" s="1"/>
      <c r="I462" s="1"/>
      <c r="J462" s="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U462" s="21"/>
      <c r="AV462" s="21"/>
      <c r="AW462" s="21"/>
      <c r="AX462" s="21"/>
      <c r="AY462" s="21"/>
      <c r="AZ462" s="21"/>
      <c r="BA462" s="21"/>
      <c r="BB462" s="21"/>
      <c r="BC462" s="21"/>
      <c r="BD462" s="21"/>
      <c r="BE462" s="21"/>
      <c r="BF462" s="21"/>
      <c r="BG462" s="21"/>
      <c r="BH462" s="21"/>
      <c r="BI462" s="21"/>
      <c r="BJ462" s="21"/>
      <c r="BK462" s="21"/>
      <c r="BL462" s="21"/>
      <c r="BM462" s="21"/>
      <c r="BN462" s="21"/>
      <c r="BO462" s="21"/>
      <c r="BP462" s="21"/>
      <c r="BQ462" s="21"/>
      <c r="BR462" s="21"/>
    </row>
    <row r="463" spans="1:70" x14ac:dyDescent="0.2">
      <c r="A463" s="1"/>
      <c r="B463" s="3"/>
      <c r="C463" s="3"/>
      <c r="D463" s="3"/>
      <c r="E463" s="3"/>
      <c r="F463" s="1"/>
      <c r="G463" s="1"/>
      <c r="H463" s="1"/>
      <c r="I463" s="1"/>
      <c r="J463" s="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  <c r="BB463" s="21"/>
      <c r="BC463" s="21"/>
      <c r="BD463" s="21"/>
      <c r="BE463" s="21"/>
      <c r="BF463" s="21"/>
      <c r="BG463" s="21"/>
      <c r="BH463" s="21"/>
      <c r="BI463" s="21"/>
      <c r="BJ463" s="21"/>
      <c r="BK463" s="21"/>
      <c r="BL463" s="21"/>
      <c r="BM463" s="21"/>
      <c r="BN463" s="21"/>
      <c r="BO463" s="21"/>
      <c r="BP463" s="21"/>
      <c r="BQ463" s="21"/>
      <c r="BR463" s="21"/>
    </row>
    <row r="464" spans="1:70" x14ac:dyDescent="0.2">
      <c r="A464" s="1"/>
      <c r="B464" s="3"/>
      <c r="C464" s="3"/>
      <c r="D464" s="3"/>
      <c r="E464" s="3"/>
      <c r="F464" s="1"/>
      <c r="G464" s="1"/>
      <c r="H464" s="1"/>
      <c r="I464" s="1"/>
      <c r="J464" s="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/>
      <c r="BI464" s="21"/>
      <c r="BJ464" s="21"/>
      <c r="BK464" s="21"/>
      <c r="BL464" s="21"/>
      <c r="BM464" s="21"/>
      <c r="BN464" s="21"/>
      <c r="BO464" s="21"/>
      <c r="BP464" s="21"/>
      <c r="BQ464" s="21"/>
      <c r="BR464" s="21"/>
    </row>
    <row r="465" spans="1:70" x14ac:dyDescent="0.2">
      <c r="A465" s="1"/>
      <c r="B465" s="3"/>
      <c r="C465" s="3"/>
      <c r="D465" s="3"/>
      <c r="E465" s="3"/>
      <c r="F465" s="1"/>
      <c r="G465" s="1"/>
      <c r="H465" s="1"/>
      <c r="I465" s="1"/>
      <c r="J465" s="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/>
      <c r="AW465" s="21"/>
      <c r="AX465" s="21"/>
      <c r="AY465" s="21"/>
      <c r="AZ465" s="21"/>
      <c r="BA465" s="21"/>
      <c r="BB465" s="21"/>
      <c r="BC465" s="21"/>
      <c r="BD465" s="21"/>
      <c r="BE465" s="21"/>
      <c r="BF465" s="21"/>
      <c r="BG465" s="21"/>
      <c r="BH465" s="21"/>
      <c r="BI465" s="21"/>
      <c r="BJ465" s="21"/>
      <c r="BK465" s="21"/>
      <c r="BL465" s="21"/>
      <c r="BM465" s="21"/>
      <c r="BN465" s="21"/>
      <c r="BO465" s="21"/>
      <c r="BP465" s="21"/>
      <c r="BQ465" s="21"/>
      <c r="BR465" s="21"/>
    </row>
    <row r="466" spans="1:70" x14ac:dyDescent="0.2">
      <c r="A466" s="1"/>
      <c r="B466" s="3"/>
      <c r="C466" s="3"/>
      <c r="D466" s="3"/>
      <c r="E466" s="3"/>
      <c r="F466" s="1"/>
      <c r="G466" s="1"/>
      <c r="H466" s="1"/>
      <c r="I466" s="1"/>
      <c r="J466" s="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  <c r="AU466" s="21"/>
      <c r="AV466" s="21"/>
      <c r="AW466" s="21"/>
      <c r="AX466" s="21"/>
      <c r="AY466" s="21"/>
      <c r="AZ466" s="21"/>
      <c r="BA466" s="21"/>
      <c r="BB466" s="21"/>
      <c r="BC466" s="21"/>
      <c r="BD466" s="21"/>
      <c r="BE466" s="21"/>
      <c r="BF466" s="21"/>
      <c r="BG466" s="21"/>
      <c r="BH466" s="21"/>
      <c r="BI466" s="21"/>
      <c r="BJ466" s="21"/>
      <c r="BK466" s="21"/>
      <c r="BL466" s="21"/>
      <c r="BM466" s="21"/>
      <c r="BN466" s="21"/>
      <c r="BO466" s="21"/>
      <c r="BP466" s="21"/>
      <c r="BQ466" s="21"/>
      <c r="BR466" s="21"/>
    </row>
    <row r="467" spans="1:70" x14ac:dyDescent="0.2">
      <c r="A467" s="1"/>
      <c r="B467" s="3"/>
      <c r="C467" s="3"/>
      <c r="D467" s="3"/>
      <c r="E467" s="3"/>
      <c r="F467" s="1"/>
      <c r="G467" s="1"/>
      <c r="H467" s="1"/>
      <c r="I467" s="1"/>
      <c r="J467" s="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21"/>
      <c r="BB467" s="21"/>
      <c r="BC467" s="21"/>
      <c r="BD467" s="21"/>
      <c r="BE467" s="21"/>
      <c r="BF467" s="21"/>
      <c r="BG467" s="21"/>
      <c r="BH467" s="21"/>
      <c r="BI467" s="21"/>
      <c r="BJ467" s="21"/>
      <c r="BK467" s="21"/>
      <c r="BL467" s="21"/>
      <c r="BM467" s="21"/>
      <c r="BN467" s="21"/>
      <c r="BO467" s="21"/>
      <c r="BP467" s="21"/>
      <c r="BQ467" s="21"/>
      <c r="BR467" s="21"/>
    </row>
    <row r="468" spans="1:70" x14ac:dyDescent="0.2">
      <c r="A468" s="1"/>
      <c r="B468" s="3"/>
      <c r="C468" s="3"/>
      <c r="D468" s="3"/>
      <c r="E468" s="3"/>
      <c r="F468" s="1"/>
      <c r="G468" s="1"/>
      <c r="H468" s="1"/>
      <c r="I468" s="1"/>
      <c r="J468" s="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  <c r="AT468" s="21"/>
      <c r="AU468" s="21"/>
      <c r="AV468" s="21"/>
      <c r="AW468" s="21"/>
      <c r="AX468" s="21"/>
      <c r="AY468" s="21"/>
      <c r="AZ468" s="21"/>
      <c r="BA468" s="21"/>
      <c r="BB468" s="21"/>
      <c r="BC468" s="21"/>
      <c r="BD468" s="21"/>
      <c r="BE468" s="21"/>
      <c r="BF468" s="21"/>
      <c r="BG468" s="21"/>
      <c r="BH468" s="21"/>
      <c r="BI468" s="21"/>
      <c r="BJ468" s="21"/>
      <c r="BK468" s="21"/>
      <c r="BL468" s="21"/>
      <c r="BM468" s="21"/>
      <c r="BN468" s="21"/>
      <c r="BO468" s="21"/>
      <c r="BP468" s="21"/>
      <c r="BQ468" s="21"/>
      <c r="BR468" s="21"/>
    </row>
    <row r="469" spans="1:70" x14ac:dyDescent="0.2">
      <c r="A469" s="1"/>
      <c r="B469" s="3"/>
      <c r="C469" s="3"/>
      <c r="D469" s="3"/>
      <c r="E469" s="3"/>
      <c r="F469" s="1"/>
      <c r="G469" s="1"/>
      <c r="H469" s="1"/>
      <c r="I469" s="1"/>
      <c r="J469" s="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/>
      <c r="AU469" s="21"/>
      <c r="AV469" s="21"/>
      <c r="AW469" s="21"/>
      <c r="AX469" s="21"/>
      <c r="AY469" s="21"/>
      <c r="AZ469" s="21"/>
      <c r="BA469" s="21"/>
      <c r="BB469" s="21"/>
      <c r="BC469" s="21"/>
      <c r="BD469" s="21"/>
      <c r="BE469" s="21"/>
      <c r="BF469" s="21"/>
      <c r="BG469" s="21"/>
      <c r="BH469" s="21"/>
      <c r="BI469" s="21"/>
      <c r="BJ469" s="21"/>
      <c r="BK469" s="21"/>
      <c r="BL469" s="21"/>
      <c r="BM469" s="21"/>
      <c r="BN469" s="21"/>
      <c r="BO469" s="21"/>
      <c r="BP469" s="21"/>
      <c r="BQ469" s="21"/>
      <c r="BR469" s="21"/>
    </row>
    <row r="470" spans="1:70" x14ac:dyDescent="0.2">
      <c r="A470" s="1"/>
      <c r="B470" s="3"/>
      <c r="C470" s="3"/>
      <c r="D470" s="3"/>
      <c r="E470" s="3"/>
      <c r="F470" s="1"/>
      <c r="G470" s="1"/>
      <c r="H470" s="1"/>
      <c r="I470" s="1"/>
      <c r="J470" s="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U470" s="21"/>
      <c r="AV470" s="21"/>
      <c r="AW470" s="21"/>
      <c r="AX470" s="21"/>
      <c r="AY470" s="21"/>
      <c r="AZ470" s="21"/>
      <c r="BA470" s="21"/>
      <c r="BB470" s="21"/>
      <c r="BC470" s="21"/>
      <c r="BD470" s="21"/>
      <c r="BE470" s="21"/>
      <c r="BF470" s="21"/>
      <c r="BG470" s="21"/>
      <c r="BH470" s="21"/>
      <c r="BI470" s="21"/>
      <c r="BJ470" s="21"/>
      <c r="BK470" s="21"/>
      <c r="BL470" s="21"/>
      <c r="BM470" s="21"/>
      <c r="BN470" s="21"/>
      <c r="BO470" s="21"/>
      <c r="BP470" s="21"/>
      <c r="BQ470" s="21"/>
      <c r="BR470" s="21"/>
    </row>
    <row r="471" spans="1:70" x14ac:dyDescent="0.2">
      <c r="A471" s="1"/>
      <c r="B471" s="3"/>
      <c r="C471" s="3"/>
      <c r="D471" s="3"/>
      <c r="E471" s="3"/>
      <c r="F471" s="1"/>
      <c r="G471" s="1"/>
      <c r="H471" s="1"/>
      <c r="I471" s="1"/>
      <c r="J471" s="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/>
      <c r="AW471" s="21"/>
      <c r="AX471" s="21"/>
      <c r="AY471" s="21"/>
      <c r="AZ471" s="21"/>
      <c r="BA471" s="21"/>
      <c r="BB471" s="21"/>
      <c r="BC471" s="21"/>
      <c r="BD471" s="21"/>
      <c r="BE471" s="21"/>
      <c r="BF471" s="21"/>
      <c r="BG471" s="21"/>
      <c r="BH471" s="21"/>
      <c r="BI471" s="21"/>
      <c r="BJ471" s="21"/>
      <c r="BK471" s="21"/>
      <c r="BL471" s="21"/>
      <c r="BM471" s="21"/>
      <c r="BN471" s="21"/>
      <c r="BO471" s="21"/>
      <c r="BP471" s="21"/>
      <c r="BQ471" s="21"/>
      <c r="BR471" s="21"/>
    </row>
    <row r="472" spans="1:70" x14ac:dyDescent="0.2">
      <c r="A472" s="1"/>
      <c r="B472" s="3"/>
      <c r="C472" s="3"/>
      <c r="D472" s="3"/>
      <c r="E472" s="3"/>
      <c r="F472" s="1"/>
      <c r="G472" s="1"/>
      <c r="H472" s="1"/>
      <c r="I472" s="1"/>
      <c r="J472" s="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  <c r="AU472" s="21"/>
      <c r="AV472" s="21"/>
      <c r="AW472" s="21"/>
      <c r="AX472" s="21"/>
      <c r="AY472" s="21"/>
      <c r="AZ472" s="21"/>
      <c r="BA472" s="21"/>
      <c r="BB472" s="21"/>
      <c r="BC472" s="21"/>
      <c r="BD472" s="21"/>
      <c r="BE472" s="21"/>
      <c r="BF472" s="21"/>
      <c r="BG472" s="21"/>
      <c r="BH472" s="21"/>
      <c r="BI472" s="21"/>
      <c r="BJ472" s="21"/>
      <c r="BK472" s="21"/>
      <c r="BL472" s="21"/>
      <c r="BM472" s="21"/>
      <c r="BN472" s="21"/>
      <c r="BO472" s="21"/>
      <c r="BP472" s="21"/>
      <c r="BQ472" s="21"/>
      <c r="BR472" s="21"/>
    </row>
    <row r="473" spans="1:70" x14ac:dyDescent="0.2">
      <c r="A473" s="1"/>
      <c r="B473" s="3"/>
      <c r="C473" s="3"/>
      <c r="D473" s="3"/>
      <c r="E473" s="3"/>
      <c r="F473" s="1"/>
      <c r="G473" s="1"/>
      <c r="H473" s="1"/>
      <c r="I473" s="1"/>
      <c r="J473" s="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21"/>
      <c r="BB473" s="21"/>
      <c r="BC473" s="21"/>
      <c r="BD473" s="21"/>
      <c r="BE473" s="21"/>
      <c r="BF473" s="21"/>
      <c r="BG473" s="21"/>
      <c r="BH473" s="21"/>
      <c r="BI473" s="21"/>
      <c r="BJ473" s="21"/>
      <c r="BK473" s="21"/>
      <c r="BL473" s="21"/>
      <c r="BM473" s="21"/>
      <c r="BN473" s="21"/>
      <c r="BO473" s="21"/>
      <c r="BP473" s="21"/>
      <c r="BQ473" s="21"/>
      <c r="BR473" s="21"/>
    </row>
    <row r="474" spans="1:70" x14ac:dyDescent="0.2">
      <c r="A474" s="1"/>
      <c r="B474" s="3"/>
      <c r="C474" s="3"/>
      <c r="D474" s="3"/>
      <c r="E474" s="3"/>
      <c r="F474" s="1"/>
      <c r="G474" s="1"/>
      <c r="H474" s="1"/>
      <c r="I474" s="1"/>
      <c r="J474" s="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  <c r="AU474" s="21"/>
      <c r="AV474" s="21"/>
      <c r="AW474" s="21"/>
      <c r="AX474" s="21"/>
      <c r="AY474" s="21"/>
      <c r="AZ474" s="21"/>
      <c r="BA474" s="21"/>
      <c r="BB474" s="21"/>
      <c r="BC474" s="21"/>
      <c r="BD474" s="21"/>
      <c r="BE474" s="21"/>
      <c r="BF474" s="21"/>
      <c r="BG474" s="21"/>
      <c r="BH474" s="21"/>
      <c r="BI474" s="21"/>
      <c r="BJ474" s="21"/>
      <c r="BK474" s="21"/>
      <c r="BL474" s="21"/>
      <c r="BM474" s="21"/>
      <c r="BN474" s="21"/>
      <c r="BO474" s="21"/>
      <c r="BP474" s="21"/>
      <c r="BQ474" s="21"/>
      <c r="BR474" s="21"/>
    </row>
    <row r="475" spans="1:70" x14ac:dyDescent="0.2">
      <c r="A475" s="1"/>
      <c r="B475" s="3"/>
      <c r="C475" s="3"/>
      <c r="D475" s="3"/>
      <c r="E475" s="3"/>
      <c r="F475" s="1"/>
      <c r="G475" s="1"/>
      <c r="H475" s="1"/>
      <c r="I475" s="1"/>
      <c r="J475" s="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  <c r="AU475" s="21"/>
      <c r="AV475" s="21"/>
      <c r="AW475" s="21"/>
      <c r="AX475" s="21"/>
      <c r="AY475" s="21"/>
      <c r="AZ475" s="21"/>
      <c r="BA475" s="21"/>
      <c r="BB475" s="21"/>
      <c r="BC475" s="21"/>
      <c r="BD475" s="21"/>
      <c r="BE475" s="21"/>
      <c r="BF475" s="21"/>
      <c r="BG475" s="21"/>
      <c r="BH475" s="21"/>
      <c r="BI475" s="21"/>
      <c r="BJ475" s="21"/>
      <c r="BK475" s="21"/>
      <c r="BL475" s="21"/>
      <c r="BM475" s="21"/>
      <c r="BN475" s="21"/>
      <c r="BO475" s="21"/>
      <c r="BP475" s="21"/>
      <c r="BQ475" s="21"/>
      <c r="BR475" s="21"/>
    </row>
    <row r="476" spans="1:70" x14ac:dyDescent="0.2">
      <c r="A476" s="1"/>
      <c r="B476" s="3"/>
      <c r="C476" s="3"/>
      <c r="D476" s="3"/>
      <c r="E476" s="3"/>
      <c r="F476" s="1"/>
      <c r="G476" s="1"/>
      <c r="H476" s="1"/>
      <c r="I476" s="1"/>
      <c r="J476" s="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  <c r="AT476" s="21"/>
      <c r="AU476" s="21"/>
      <c r="AV476" s="21"/>
      <c r="AW476" s="21"/>
      <c r="AX476" s="21"/>
      <c r="AY476" s="21"/>
      <c r="AZ476" s="21"/>
      <c r="BA476" s="21"/>
      <c r="BB476" s="21"/>
      <c r="BC476" s="21"/>
      <c r="BD476" s="21"/>
      <c r="BE476" s="21"/>
      <c r="BF476" s="21"/>
      <c r="BG476" s="21"/>
      <c r="BH476" s="21"/>
      <c r="BI476" s="21"/>
      <c r="BJ476" s="21"/>
      <c r="BK476" s="21"/>
      <c r="BL476" s="21"/>
      <c r="BM476" s="21"/>
      <c r="BN476" s="21"/>
      <c r="BO476" s="21"/>
      <c r="BP476" s="21"/>
      <c r="BQ476" s="21"/>
      <c r="BR476" s="21"/>
    </row>
    <row r="477" spans="1:70" x14ac:dyDescent="0.2">
      <c r="A477" s="1"/>
      <c r="B477" s="3"/>
      <c r="C477" s="3"/>
      <c r="D477" s="3"/>
      <c r="E477" s="3"/>
      <c r="F477" s="1"/>
      <c r="G477" s="1"/>
      <c r="H477" s="1"/>
      <c r="I477" s="1"/>
      <c r="J477" s="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U477" s="21"/>
      <c r="AV477" s="21"/>
      <c r="AW477" s="21"/>
      <c r="AX477" s="21"/>
      <c r="AY477" s="21"/>
      <c r="AZ477" s="21"/>
      <c r="BA477" s="21"/>
      <c r="BB477" s="21"/>
      <c r="BC477" s="21"/>
      <c r="BD477" s="21"/>
      <c r="BE477" s="21"/>
      <c r="BF477" s="21"/>
      <c r="BG477" s="21"/>
      <c r="BH477" s="21"/>
      <c r="BI477" s="21"/>
      <c r="BJ477" s="21"/>
      <c r="BK477" s="21"/>
      <c r="BL477" s="21"/>
      <c r="BM477" s="21"/>
      <c r="BN477" s="21"/>
      <c r="BO477" s="21"/>
      <c r="BP477" s="21"/>
      <c r="BQ477" s="21"/>
      <c r="BR477" s="21"/>
    </row>
    <row r="478" spans="1:70" x14ac:dyDescent="0.2">
      <c r="A478" s="1"/>
      <c r="B478" s="3"/>
      <c r="C478" s="3"/>
      <c r="D478" s="3"/>
      <c r="E478" s="3"/>
      <c r="F478" s="1"/>
      <c r="G478" s="1"/>
      <c r="H478" s="1"/>
      <c r="I478" s="1"/>
      <c r="J478" s="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  <c r="AT478" s="21"/>
      <c r="AU478" s="21"/>
      <c r="AV478" s="21"/>
      <c r="AW478" s="21"/>
      <c r="AX478" s="21"/>
      <c r="AY478" s="21"/>
      <c r="AZ478" s="21"/>
      <c r="BA478" s="21"/>
      <c r="BB478" s="21"/>
      <c r="BC478" s="21"/>
      <c r="BD478" s="21"/>
      <c r="BE478" s="21"/>
      <c r="BF478" s="21"/>
      <c r="BG478" s="21"/>
      <c r="BH478" s="21"/>
      <c r="BI478" s="21"/>
      <c r="BJ478" s="21"/>
      <c r="BK478" s="21"/>
      <c r="BL478" s="21"/>
      <c r="BM478" s="21"/>
      <c r="BN478" s="21"/>
      <c r="BO478" s="21"/>
      <c r="BP478" s="21"/>
      <c r="BQ478" s="21"/>
      <c r="BR478" s="21"/>
    </row>
    <row r="479" spans="1:70" x14ac:dyDescent="0.2">
      <c r="A479" s="1"/>
      <c r="B479" s="3"/>
      <c r="C479" s="3"/>
      <c r="D479" s="3"/>
      <c r="E479" s="3"/>
      <c r="F479" s="1"/>
      <c r="G479" s="1"/>
      <c r="H479" s="1"/>
      <c r="I479" s="1"/>
      <c r="J479" s="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  <c r="AT479" s="21"/>
      <c r="AU479" s="21"/>
      <c r="AV479" s="21"/>
      <c r="AW479" s="21"/>
      <c r="AX479" s="21"/>
      <c r="AY479" s="21"/>
      <c r="AZ479" s="21"/>
      <c r="BA479" s="21"/>
      <c r="BB479" s="21"/>
      <c r="BC479" s="21"/>
      <c r="BD479" s="21"/>
      <c r="BE479" s="21"/>
      <c r="BF479" s="21"/>
      <c r="BG479" s="21"/>
      <c r="BH479" s="21"/>
      <c r="BI479" s="21"/>
      <c r="BJ479" s="21"/>
      <c r="BK479" s="21"/>
      <c r="BL479" s="21"/>
      <c r="BM479" s="21"/>
      <c r="BN479" s="21"/>
      <c r="BO479" s="21"/>
      <c r="BP479" s="21"/>
      <c r="BQ479" s="21"/>
      <c r="BR479" s="21"/>
    </row>
    <row r="480" spans="1:70" x14ac:dyDescent="0.2">
      <c r="A480" s="1"/>
      <c r="B480" s="3"/>
      <c r="C480" s="3"/>
      <c r="D480" s="3"/>
      <c r="E480" s="3"/>
      <c r="F480" s="1"/>
      <c r="G480" s="1"/>
      <c r="H480" s="1"/>
      <c r="I480" s="1"/>
      <c r="J480" s="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  <c r="AN480" s="21"/>
      <c r="AO480" s="21"/>
      <c r="AP480" s="21"/>
      <c r="AQ480" s="21"/>
      <c r="AR480" s="21"/>
      <c r="AS480" s="21"/>
      <c r="AT480" s="21"/>
      <c r="AU480" s="21"/>
      <c r="AV480" s="21"/>
      <c r="AW480" s="21"/>
      <c r="AX480" s="21"/>
      <c r="AY480" s="21"/>
      <c r="AZ480" s="21"/>
      <c r="BA480" s="21"/>
      <c r="BB480" s="21"/>
      <c r="BC480" s="21"/>
      <c r="BD480" s="21"/>
      <c r="BE480" s="21"/>
      <c r="BF480" s="21"/>
      <c r="BG480" s="21"/>
      <c r="BH480" s="21"/>
      <c r="BI480" s="21"/>
      <c r="BJ480" s="21"/>
      <c r="BK480" s="21"/>
      <c r="BL480" s="21"/>
      <c r="BM480" s="21"/>
      <c r="BN480" s="21"/>
      <c r="BO480" s="21"/>
      <c r="BP480" s="21"/>
      <c r="BQ480" s="21"/>
      <c r="BR480" s="21"/>
    </row>
    <row r="481" spans="1:70" x14ac:dyDescent="0.2">
      <c r="A481" s="1"/>
      <c r="B481" s="3"/>
      <c r="C481" s="3"/>
      <c r="D481" s="3"/>
      <c r="E481" s="3"/>
      <c r="F481" s="1"/>
      <c r="G481" s="1"/>
      <c r="H481" s="1"/>
      <c r="I481" s="1"/>
      <c r="J481" s="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  <c r="AT481" s="21"/>
      <c r="AU481" s="21"/>
      <c r="AV481" s="21"/>
      <c r="AW481" s="21"/>
      <c r="AX481" s="21"/>
      <c r="AY481" s="21"/>
      <c r="AZ481" s="21"/>
      <c r="BA481" s="21"/>
      <c r="BB481" s="21"/>
      <c r="BC481" s="21"/>
      <c r="BD481" s="21"/>
      <c r="BE481" s="21"/>
      <c r="BF481" s="21"/>
      <c r="BG481" s="21"/>
      <c r="BH481" s="21"/>
      <c r="BI481" s="21"/>
      <c r="BJ481" s="21"/>
      <c r="BK481" s="21"/>
      <c r="BL481" s="21"/>
      <c r="BM481" s="21"/>
      <c r="BN481" s="21"/>
      <c r="BO481" s="21"/>
      <c r="BP481" s="21"/>
      <c r="BQ481" s="21"/>
      <c r="BR481" s="21"/>
    </row>
    <row r="482" spans="1:70" x14ac:dyDescent="0.2">
      <c r="A482" s="1"/>
      <c r="B482" s="3"/>
      <c r="C482" s="3"/>
      <c r="D482" s="3"/>
      <c r="E482" s="3"/>
      <c r="F482" s="1"/>
      <c r="G482" s="1"/>
      <c r="H482" s="1"/>
      <c r="I482" s="1"/>
      <c r="J482" s="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  <c r="AT482" s="21"/>
      <c r="AU482" s="21"/>
      <c r="AV482" s="21"/>
      <c r="AW482" s="21"/>
      <c r="AX482" s="21"/>
      <c r="AY482" s="21"/>
      <c r="AZ482" s="21"/>
      <c r="BA482" s="21"/>
      <c r="BB482" s="21"/>
      <c r="BC482" s="21"/>
      <c r="BD482" s="21"/>
      <c r="BE482" s="21"/>
      <c r="BF482" s="21"/>
      <c r="BG482" s="21"/>
      <c r="BH482" s="21"/>
      <c r="BI482" s="21"/>
      <c r="BJ482" s="21"/>
      <c r="BK482" s="21"/>
      <c r="BL482" s="21"/>
      <c r="BM482" s="21"/>
      <c r="BN482" s="21"/>
      <c r="BO482" s="21"/>
      <c r="BP482" s="21"/>
      <c r="BQ482" s="21"/>
      <c r="BR482" s="21"/>
    </row>
    <row r="483" spans="1:70" x14ac:dyDescent="0.2">
      <c r="A483" s="1"/>
      <c r="B483" s="3"/>
      <c r="C483" s="3"/>
      <c r="D483" s="3"/>
      <c r="E483" s="3"/>
      <c r="F483" s="1"/>
      <c r="G483" s="1"/>
      <c r="H483" s="1"/>
      <c r="I483" s="1"/>
      <c r="J483" s="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  <c r="AU483" s="21"/>
      <c r="AV483" s="21"/>
      <c r="AW483" s="21"/>
      <c r="AX483" s="21"/>
      <c r="AY483" s="21"/>
      <c r="AZ483" s="21"/>
      <c r="BA483" s="21"/>
      <c r="BB483" s="21"/>
      <c r="BC483" s="21"/>
      <c r="BD483" s="21"/>
      <c r="BE483" s="21"/>
      <c r="BF483" s="21"/>
      <c r="BG483" s="21"/>
      <c r="BH483" s="21"/>
      <c r="BI483" s="21"/>
      <c r="BJ483" s="21"/>
      <c r="BK483" s="21"/>
      <c r="BL483" s="21"/>
      <c r="BM483" s="21"/>
      <c r="BN483" s="21"/>
      <c r="BO483" s="21"/>
      <c r="BP483" s="21"/>
      <c r="BQ483" s="21"/>
      <c r="BR483" s="21"/>
    </row>
    <row r="484" spans="1:70" x14ac:dyDescent="0.2">
      <c r="A484" s="1"/>
      <c r="B484" s="3"/>
      <c r="C484" s="3"/>
      <c r="D484" s="3"/>
      <c r="E484" s="3"/>
      <c r="F484" s="1"/>
      <c r="G484" s="1"/>
      <c r="H484" s="1"/>
      <c r="I484" s="1"/>
      <c r="J484" s="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  <c r="AT484" s="21"/>
      <c r="AU484" s="21"/>
      <c r="AV484" s="21"/>
      <c r="AW484" s="21"/>
      <c r="AX484" s="21"/>
      <c r="AY484" s="21"/>
      <c r="AZ484" s="21"/>
      <c r="BA484" s="21"/>
      <c r="BB484" s="21"/>
      <c r="BC484" s="21"/>
      <c r="BD484" s="21"/>
      <c r="BE484" s="21"/>
      <c r="BF484" s="21"/>
      <c r="BG484" s="21"/>
      <c r="BH484" s="21"/>
      <c r="BI484" s="21"/>
      <c r="BJ484" s="21"/>
      <c r="BK484" s="21"/>
      <c r="BL484" s="21"/>
      <c r="BM484" s="21"/>
      <c r="BN484" s="21"/>
      <c r="BO484" s="21"/>
      <c r="BP484" s="21"/>
      <c r="BQ484" s="21"/>
      <c r="BR484" s="21"/>
    </row>
    <row r="485" spans="1:70" x14ac:dyDescent="0.2">
      <c r="A485" s="1"/>
      <c r="B485" s="3"/>
      <c r="C485" s="3"/>
      <c r="D485" s="3"/>
      <c r="E485" s="3"/>
      <c r="F485" s="1"/>
      <c r="G485" s="1"/>
      <c r="H485" s="1"/>
      <c r="I485" s="1"/>
      <c r="J485" s="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  <c r="AU485" s="21"/>
      <c r="AV485" s="21"/>
      <c r="AW485" s="21"/>
      <c r="AX485" s="21"/>
      <c r="AY485" s="21"/>
      <c r="AZ485" s="21"/>
      <c r="BA485" s="21"/>
      <c r="BB485" s="21"/>
      <c r="BC485" s="21"/>
      <c r="BD485" s="21"/>
      <c r="BE485" s="21"/>
      <c r="BF485" s="21"/>
      <c r="BG485" s="21"/>
      <c r="BH485" s="21"/>
      <c r="BI485" s="21"/>
      <c r="BJ485" s="21"/>
      <c r="BK485" s="21"/>
      <c r="BL485" s="21"/>
      <c r="BM485" s="21"/>
      <c r="BN485" s="21"/>
      <c r="BO485" s="21"/>
      <c r="BP485" s="21"/>
      <c r="BQ485" s="21"/>
      <c r="BR485" s="21"/>
    </row>
    <row r="486" spans="1:70" x14ac:dyDescent="0.2">
      <c r="A486" s="1"/>
      <c r="B486" s="3"/>
      <c r="C486" s="3"/>
      <c r="D486" s="3"/>
      <c r="E486" s="3"/>
      <c r="F486" s="1"/>
      <c r="G486" s="1"/>
      <c r="H486" s="1"/>
      <c r="I486" s="1"/>
      <c r="J486" s="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  <c r="AT486" s="21"/>
      <c r="AU486" s="21"/>
      <c r="AV486" s="21"/>
      <c r="AW486" s="21"/>
      <c r="AX486" s="21"/>
      <c r="AY486" s="21"/>
      <c r="AZ486" s="21"/>
      <c r="BA486" s="21"/>
      <c r="BB486" s="21"/>
      <c r="BC486" s="21"/>
      <c r="BD486" s="21"/>
      <c r="BE486" s="21"/>
      <c r="BF486" s="21"/>
      <c r="BG486" s="21"/>
      <c r="BH486" s="21"/>
      <c r="BI486" s="21"/>
      <c r="BJ486" s="21"/>
      <c r="BK486" s="21"/>
      <c r="BL486" s="21"/>
      <c r="BM486" s="21"/>
      <c r="BN486" s="21"/>
      <c r="BO486" s="21"/>
      <c r="BP486" s="21"/>
      <c r="BQ486" s="21"/>
      <c r="BR486" s="21"/>
    </row>
    <row r="487" spans="1:70" x14ac:dyDescent="0.2">
      <c r="A487" s="1"/>
      <c r="B487" s="3"/>
      <c r="C487" s="3"/>
      <c r="D487" s="3"/>
      <c r="E487" s="3"/>
      <c r="F487" s="1"/>
      <c r="G487" s="1"/>
      <c r="H487" s="1"/>
      <c r="I487" s="1"/>
      <c r="J487" s="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/>
      <c r="AU487" s="21"/>
      <c r="AV487" s="21"/>
      <c r="AW487" s="21"/>
      <c r="AX487" s="21"/>
      <c r="AY487" s="21"/>
      <c r="AZ487" s="21"/>
      <c r="BA487" s="21"/>
      <c r="BB487" s="21"/>
      <c r="BC487" s="21"/>
      <c r="BD487" s="21"/>
      <c r="BE487" s="21"/>
      <c r="BF487" s="21"/>
      <c r="BG487" s="21"/>
      <c r="BH487" s="21"/>
      <c r="BI487" s="21"/>
      <c r="BJ487" s="21"/>
      <c r="BK487" s="21"/>
      <c r="BL487" s="21"/>
      <c r="BM487" s="21"/>
      <c r="BN487" s="21"/>
      <c r="BO487" s="21"/>
      <c r="BP487" s="21"/>
      <c r="BQ487" s="21"/>
      <c r="BR487" s="21"/>
    </row>
    <row r="488" spans="1:70" x14ac:dyDescent="0.2">
      <c r="A488" s="1"/>
      <c r="B488" s="3"/>
      <c r="C488" s="3"/>
      <c r="D488" s="3"/>
      <c r="E488" s="3"/>
      <c r="F488" s="1"/>
      <c r="G488" s="1"/>
      <c r="H488" s="1"/>
      <c r="I488" s="1"/>
      <c r="J488" s="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AR488" s="21"/>
      <c r="AS488" s="21"/>
      <c r="AT488" s="21"/>
      <c r="AU488" s="21"/>
      <c r="AV488" s="21"/>
      <c r="AW488" s="21"/>
      <c r="AX488" s="21"/>
      <c r="AY488" s="21"/>
      <c r="AZ488" s="21"/>
      <c r="BA488" s="21"/>
      <c r="BB488" s="21"/>
      <c r="BC488" s="21"/>
      <c r="BD488" s="21"/>
      <c r="BE488" s="21"/>
      <c r="BF488" s="21"/>
      <c r="BG488" s="21"/>
      <c r="BH488" s="21"/>
      <c r="BI488" s="21"/>
      <c r="BJ488" s="21"/>
      <c r="BK488" s="21"/>
      <c r="BL488" s="21"/>
      <c r="BM488" s="21"/>
      <c r="BN488" s="21"/>
      <c r="BO488" s="21"/>
      <c r="BP488" s="21"/>
      <c r="BQ488" s="21"/>
      <c r="BR488" s="21"/>
    </row>
    <row r="489" spans="1:70" x14ac:dyDescent="0.2">
      <c r="A489" s="1"/>
      <c r="B489" s="3"/>
      <c r="C489" s="3"/>
      <c r="D489" s="3"/>
      <c r="E489" s="3"/>
      <c r="F489" s="1"/>
      <c r="G489" s="1"/>
      <c r="H489" s="1"/>
      <c r="I489" s="1"/>
      <c r="J489" s="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/>
      <c r="AP489" s="21"/>
      <c r="AQ489" s="21"/>
      <c r="AR489" s="21"/>
      <c r="AS489" s="21"/>
      <c r="AT489" s="21"/>
      <c r="AU489" s="21"/>
      <c r="AV489" s="21"/>
      <c r="AW489" s="21"/>
      <c r="AX489" s="21"/>
      <c r="AY489" s="21"/>
      <c r="AZ489" s="21"/>
      <c r="BA489" s="21"/>
      <c r="BB489" s="21"/>
      <c r="BC489" s="21"/>
      <c r="BD489" s="21"/>
      <c r="BE489" s="21"/>
      <c r="BF489" s="21"/>
      <c r="BG489" s="21"/>
      <c r="BH489" s="21"/>
      <c r="BI489" s="21"/>
      <c r="BJ489" s="21"/>
      <c r="BK489" s="21"/>
      <c r="BL489" s="21"/>
      <c r="BM489" s="21"/>
      <c r="BN489" s="21"/>
      <c r="BO489" s="21"/>
      <c r="BP489" s="21"/>
      <c r="BQ489" s="21"/>
      <c r="BR489" s="21"/>
    </row>
    <row r="490" spans="1:70" x14ac:dyDescent="0.2">
      <c r="A490" s="1"/>
      <c r="B490" s="3"/>
      <c r="C490" s="3"/>
      <c r="D490" s="3"/>
      <c r="E490" s="3"/>
      <c r="F490" s="1"/>
      <c r="G490" s="1"/>
      <c r="H490" s="1"/>
      <c r="I490" s="1"/>
      <c r="J490" s="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  <c r="AO490" s="21"/>
      <c r="AP490" s="21"/>
      <c r="AQ490" s="21"/>
      <c r="AR490" s="21"/>
      <c r="AS490" s="21"/>
      <c r="AT490" s="21"/>
      <c r="AU490" s="21"/>
      <c r="AV490" s="21"/>
      <c r="AW490" s="21"/>
      <c r="AX490" s="21"/>
      <c r="AY490" s="21"/>
      <c r="AZ490" s="21"/>
      <c r="BA490" s="21"/>
      <c r="BB490" s="21"/>
      <c r="BC490" s="21"/>
      <c r="BD490" s="21"/>
      <c r="BE490" s="21"/>
      <c r="BF490" s="21"/>
      <c r="BG490" s="21"/>
      <c r="BH490" s="21"/>
      <c r="BI490" s="21"/>
      <c r="BJ490" s="21"/>
      <c r="BK490" s="21"/>
      <c r="BL490" s="21"/>
      <c r="BM490" s="21"/>
      <c r="BN490" s="21"/>
      <c r="BO490" s="21"/>
      <c r="BP490" s="21"/>
      <c r="BQ490" s="21"/>
      <c r="BR490" s="21"/>
    </row>
    <row r="491" spans="1:70" x14ac:dyDescent="0.2">
      <c r="A491" s="1"/>
      <c r="B491" s="3"/>
      <c r="C491" s="3"/>
      <c r="D491" s="3"/>
      <c r="E491" s="3"/>
      <c r="F491" s="1"/>
      <c r="G491" s="1"/>
      <c r="H491" s="1"/>
      <c r="I491" s="1"/>
      <c r="J491" s="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/>
      <c r="AP491" s="21"/>
      <c r="AQ491" s="21"/>
      <c r="AR491" s="21"/>
      <c r="AS491" s="21"/>
      <c r="AT491" s="21"/>
      <c r="AU491" s="21"/>
      <c r="AV491" s="21"/>
      <c r="AW491" s="21"/>
      <c r="AX491" s="21"/>
      <c r="AY491" s="21"/>
      <c r="AZ491" s="21"/>
      <c r="BA491" s="21"/>
      <c r="BB491" s="21"/>
      <c r="BC491" s="21"/>
      <c r="BD491" s="21"/>
      <c r="BE491" s="21"/>
      <c r="BF491" s="21"/>
      <c r="BG491" s="21"/>
      <c r="BH491" s="21"/>
      <c r="BI491" s="21"/>
      <c r="BJ491" s="21"/>
      <c r="BK491" s="21"/>
      <c r="BL491" s="21"/>
      <c r="BM491" s="21"/>
      <c r="BN491" s="21"/>
      <c r="BO491" s="21"/>
      <c r="BP491" s="21"/>
      <c r="BQ491" s="21"/>
      <c r="BR491" s="21"/>
    </row>
    <row r="492" spans="1:70" x14ac:dyDescent="0.2">
      <c r="A492" s="1"/>
      <c r="B492" s="3"/>
      <c r="C492" s="3"/>
      <c r="D492" s="3"/>
      <c r="E492" s="3"/>
      <c r="F492" s="1"/>
      <c r="G492" s="1"/>
      <c r="H492" s="1"/>
      <c r="I492" s="1"/>
      <c r="J492" s="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AR492" s="21"/>
      <c r="AS492" s="21"/>
      <c r="AT492" s="21"/>
      <c r="AU492" s="21"/>
      <c r="AV492" s="21"/>
      <c r="AW492" s="21"/>
      <c r="AX492" s="21"/>
      <c r="AY492" s="21"/>
      <c r="AZ492" s="21"/>
      <c r="BA492" s="21"/>
      <c r="BB492" s="21"/>
      <c r="BC492" s="21"/>
      <c r="BD492" s="21"/>
      <c r="BE492" s="21"/>
      <c r="BF492" s="21"/>
      <c r="BG492" s="21"/>
      <c r="BH492" s="21"/>
      <c r="BI492" s="21"/>
      <c r="BJ492" s="21"/>
      <c r="BK492" s="21"/>
      <c r="BL492" s="21"/>
      <c r="BM492" s="21"/>
      <c r="BN492" s="21"/>
      <c r="BO492" s="21"/>
      <c r="BP492" s="21"/>
      <c r="BQ492" s="21"/>
      <c r="BR492" s="21"/>
    </row>
    <row r="493" spans="1:70" x14ac:dyDescent="0.2">
      <c r="A493" s="1"/>
      <c r="B493" s="3"/>
      <c r="C493" s="3"/>
      <c r="D493" s="3"/>
      <c r="E493" s="3"/>
      <c r="F493" s="1"/>
      <c r="G493" s="1"/>
      <c r="H493" s="1"/>
      <c r="I493" s="1"/>
      <c r="J493" s="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  <c r="AN493" s="21"/>
      <c r="AO493" s="21"/>
      <c r="AP493" s="21"/>
      <c r="AQ493" s="21"/>
      <c r="AR493" s="21"/>
      <c r="AS493" s="21"/>
      <c r="AT493" s="21"/>
      <c r="AU493" s="21"/>
      <c r="AV493" s="21"/>
      <c r="AW493" s="21"/>
      <c r="AX493" s="21"/>
      <c r="AY493" s="21"/>
      <c r="AZ493" s="21"/>
      <c r="BA493" s="21"/>
      <c r="BB493" s="21"/>
      <c r="BC493" s="21"/>
      <c r="BD493" s="21"/>
      <c r="BE493" s="21"/>
      <c r="BF493" s="21"/>
      <c r="BG493" s="21"/>
      <c r="BH493" s="21"/>
      <c r="BI493" s="21"/>
      <c r="BJ493" s="21"/>
      <c r="BK493" s="21"/>
      <c r="BL493" s="21"/>
      <c r="BM493" s="21"/>
      <c r="BN493" s="21"/>
      <c r="BO493" s="21"/>
      <c r="BP493" s="21"/>
      <c r="BQ493" s="21"/>
      <c r="BR493" s="21"/>
    </row>
    <row r="494" spans="1:70" x14ac:dyDescent="0.2">
      <c r="A494" s="1"/>
      <c r="B494" s="3"/>
      <c r="C494" s="3"/>
      <c r="D494" s="3"/>
      <c r="E494" s="3"/>
      <c r="F494" s="1"/>
      <c r="G494" s="1"/>
      <c r="H494" s="1"/>
      <c r="I494" s="1"/>
      <c r="J494" s="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  <c r="AO494" s="21"/>
      <c r="AP494" s="21"/>
      <c r="AQ494" s="21"/>
      <c r="AR494" s="21"/>
      <c r="AS494" s="21"/>
      <c r="AT494" s="21"/>
      <c r="AU494" s="21"/>
      <c r="AV494" s="21"/>
      <c r="AW494" s="21"/>
      <c r="AX494" s="21"/>
      <c r="AY494" s="21"/>
      <c r="AZ494" s="21"/>
      <c r="BA494" s="21"/>
      <c r="BB494" s="21"/>
      <c r="BC494" s="21"/>
      <c r="BD494" s="21"/>
      <c r="BE494" s="21"/>
      <c r="BF494" s="21"/>
      <c r="BG494" s="21"/>
      <c r="BH494" s="21"/>
      <c r="BI494" s="21"/>
      <c r="BJ494" s="21"/>
      <c r="BK494" s="21"/>
      <c r="BL494" s="21"/>
      <c r="BM494" s="21"/>
      <c r="BN494" s="21"/>
      <c r="BO494" s="21"/>
      <c r="BP494" s="21"/>
      <c r="BQ494" s="21"/>
      <c r="BR494" s="21"/>
    </row>
    <row r="495" spans="1:70" x14ac:dyDescent="0.2">
      <c r="A495" s="1"/>
      <c r="B495" s="3"/>
      <c r="C495" s="3"/>
      <c r="D495" s="3"/>
      <c r="E495" s="3"/>
      <c r="F495" s="1"/>
      <c r="G495" s="1"/>
      <c r="H495" s="1"/>
      <c r="I495" s="1"/>
      <c r="J495" s="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  <c r="AO495" s="21"/>
      <c r="AP495" s="21"/>
      <c r="AQ495" s="21"/>
      <c r="AR495" s="21"/>
      <c r="AS495" s="21"/>
      <c r="AT495" s="21"/>
      <c r="AU495" s="21"/>
      <c r="AV495" s="21"/>
      <c r="AW495" s="21"/>
      <c r="AX495" s="21"/>
      <c r="AY495" s="21"/>
      <c r="AZ495" s="21"/>
      <c r="BA495" s="21"/>
      <c r="BB495" s="21"/>
      <c r="BC495" s="21"/>
      <c r="BD495" s="21"/>
      <c r="BE495" s="21"/>
      <c r="BF495" s="21"/>
      <c r="BG495" s="21"/>
      <c r="BH495" s="21"/>
      <c r="BI495" s="21"/>
      <c r="BJ495" s="21"/>
      <c r="BK495" s="21"/>
      <c r="BL495" s="21"/>
      <c r="BM495" s="21"/>
      <c r="BN495" s="21"/>
      <c r="BO495" s="21"/>
      <c r="BP495" s="21"/>
      <c r="BQ495" s="21"/>
      <c r="BR495" s="21"/>
    </row>
    <row r="496" spans="1:70" x14ac:dyDescent="0.2">
      <c r="A496" s="1"/>
      <c r="B496" s="3"/>
      <c r="C496" s="3"/>
      <c r="D496" s="3"/>
      <c r="E496" s="3"/>
      <c r="F496" s="1"/>
      <c r="G496" s="1"/>
      <c r="H496" s="1"/>
      <c r="I496" s="1"/>
      <c r="J496" s="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  <c r="AN496" s="21"/>
      <c r="AO496" s="21"/>
      <c r="AP496" s="21"/>
      <c r="AQ496" s="21"/>
      <c r="AR496" s="21"/>
      <c r="AS496" s="21"/>
      <c r="AT496" s="21"/>
      <c r="AU496" s="21"/>
      <c r="AV496" s="21"/>
      <c r="AW496" s="21"/>
      <c r="AX496" s="21"/>
      <c r="AY496" s="21"/>
      <c r="AZ496" s="21"/>
      <c r="BA496" s="21"/>
      <c r="BB496" s="21"/>
      <c r="BC496" s="21"/>
      <c r="BD496" s="21"/>
      <c r="BE496" s="21"/>
      <c r="BF496" s="21"/>
      <c r="BG496" s="21"/>
      <c r="BH496" s="21"/>
      <c r="BI496" s="21"/>
      <c r="BJ496" s="21"/>
      <c r="BK496" s="21"/>
      <c r="BL496" s="21"/>
      <c r="BM496" s="21"/>
      <c r="BN496" s="21"/>
      <c r="BO496" s="21"/>
      <c r="BP496" s="21"/>
      <c r="BQ496" s="21"/>
      <c r="BR496" s="21"/>
    </row>
    <row r="497" spans="1:70" x14ac:dyDescent="0.2">
      <c r="A497" s="1"/>
      <c r="B497" s="3"/>
      <c r="C497" s="3"/>
      <c r="D497" s="3"/>
      <c r="E497" s="3"/>
      <c r="F497" s="1"/>
      <c r="G497" s="1"/>
      <c r="H497" s="1"/>
      <c r="I497" s="1"/>
      <c r="J497" s="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  <c r="AM497" s="21"/>
      <c r="AN497" s="21"/>
      <c r="AO497" s="21"/>
      <c r="AP497" s="21"/>
      <c r="AQ497" s="21"/>
      <c r="AR497" s="21"/>
      <c r="AS497" s="21"/>
      <c r="AT497" s="21"/>
      <c r="AU497" s="21"/>
      <c r="AV497" s="21"/>
      <c r="AW497" s="21"/>
      <c r="AX497" s="21"/>
      <c r="AY497" s="21"/>
      <c r="AZ497" s="21"/>
      <c r="BA497" s="21"/>
      <c r="BB497" s="21"/>
      <c r="BC497" s="21"/>
      <c r="BD497" s="21"/>
      <c r="BE497" s="21"/>
      <c r="BF497" s="21"/>
      <c r="BG497" s="21"/>
      <c r="BH497" s="21"/>
      <c r="BI497" s="21"/>
      <c r="BJ497" s="21"/>
      <c r="BK497" s="21"/>
      <c r="BL497" s="21"/>
      <c r="BM497" s="21"/>
      <c r="BN497" s="21"/>
      <c r="BO497" s="21"/>
      <c r="BP497" s="21"/>
      <c r="BQ497" s="21"/>
      <c r="BR497" s="21"/>
    </row>
    <row r="498" spans="1:70" x14ac:dyDescent="0.2">
      <c r="A498" s="1"/>
      <c r="B498" s="3"/>
      <c r="C498" s="3"/>
      <c r="D498" s="3"/>
      <c r="E498" s="3"/>
      <c r="F498" s="1"/>
      <c r="G498" s="1"/>
      <c r="H498" s="1"/>
      <c r="I498" s="1"/>
      <c r="J498" s="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  <c r="AN498" s="21"/>
      <c r="AO498" s="21"/>
      <c r="AP498" s="21"/>
      <c r="AQ498" s="21"/>
      <c r="AR498" s="21"/>
      <c r="AS498" s="21"/>
      <c r="AT498" s="21"/>
      <c r="AU498" s="21"/>
      <c r="AV498" s="21"/>
      <c r="AW498" s="21"/>
      <c r="AX498" s="21"/>
      <c r="AY498" s="21"/>
      <c r="AZ498" s="21"/>
      <c r="BA498" s="21"/>
      <c r="BB498" s="21"/>
      <c r="BC498" s="21"/>
      <c r="BD498" s="21"/>
      <c r="BE498" s="21"/>
      <c r="BF498" s="21"/>
      <c r="BG498" s="21"/>
      <c r="BH498" s="21"/>
      <c r="BI498" s="21"/>
      <c r="BJ498" s="21"/>
      <c r="BK498" s="21"/>
      <c r="BL498" s="21"/>
      <c r="BM498" s="21"/>
      <c r="BN498" s="21"/>
      <c r="BO498" s="21"/>
      <c r="BP498" s="21"/>
      <c r="BQ498" s="21"/>
      <c r="BR498" s="21"/>
    </row>
    <row r="499" spans="1:70" x14ac:dyDescent="0.2">
      <c r="A499" s="1"/>
      <c r="B499" s="3"/>
      <c r="C499" s="3"/>
      <c r="D499" s="3"/>
      <c r="E499" s="3"/>
      <c r="F499" s="1"/>
      <c r="G499" s="1"/>
      <c r="H499" s="1"/>
      <c r="I499" s="1"/>
      <c r="J499" s="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  <c r="AM499" s="21"/>
      <c r="AN499" s="21"/>
      <c r="AO499" s="21"/>
      <c r="AP499" s="21"/>
      <c r="AQ499" s="21"/>
      <c r="AR499" s="21"/>
      <c r="AS499" s="21"/>
      <c r="AT499" s="21"/>
      <c r="AU499" s="21"/>
      <c r="AV499" s="21"/>
      <c r="AW499" s="21"/>
      <c r="AX499" s="21"/>
      <c r="AY499" s="21"/>
      <c r="AZ499" s="21"/>
      <c r="BA499" s="21"/>
      <c r="BB499" s="21"/>
      <c r="BC499" s="21"/>
      <c r="BD499" s="21"/>
      <c r="BE499" s="21"/>
      <c r="BF499" s="21"/>
      <c r="BG499" s="21"/>
      <c r="BH499" s="21"/>
      <c r="BI499" s="21"/>
      <c r="BJ499" s="21"/>
      <c r="BK499" s="21"/>
      <c r="BL499" s="21"/>
      <c r="BM499" s="21"/>
      <c r="BN499" s="21"/>
      <c r="BO499" s="21"/>
      <c r="BP499" s="21"/>
      <c r="BQ499" s="21"/>
      <c r="BR499" s="21"/>
    </row>
    <row r="500" spans="1:70" x14ac:dyDescent="0.2">
      <c r="A500" s="1"/>
      <c r="B500" s="3"/>
      <c r="C500" s="3"/>
      <c r="D500" s="3"/>
      <c r="E500" s="3"/>
      <c r="F500" s="1"/>
      <c r="G500" s="1"/>
      <c r="H500" s="1"/>
      <c r="I500" s="1"/>
      <c r="J500" s="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  <c r="AO500" s="21"/>
      <c r="AP500" s="21"/>
      <c r="AQ500" s="21"/>
      <c r="AR500" s="21"/>
      <c r="AS500" s="21"/>
      <c r="AT500" s="21"/>
      <c r="AU500" s="21"/>
      <c r="AV500" s="21"/>
      <c r="AW500" s="21"/>
      <c r="AX500" s="21"/>
      <c r="AY500" s="21"/>
      <c r="AZ500" s="21"/>
      <c r="BA500" s="21"/>
      <c r="BB500" s="21"/>
      <c r="BC500" s="21"/>
      <c r="BD500" s="21"/>
      <c r="BE500" s="21"/>
      <c r="BF500" s="21"/>
      <c r="BG500" s="21"/>
      <c r="BH500" s="21"/>
      <c r="BI500" s="21"/>
      <c r="BJ500" s="21"/>
      <c r="BK500" s="21"/>
      <c r="BL500" s="21"/>
      <c r="BM500" s="21"/>
      <c r="BN500" s="21"/>
      <c r="BO500" s="21"/>
      <c r="BP500" s="21"/>
      <c r="BQ500" s="21"/>
      <c r="BR500" s="21"/>
    </row>
    <row r="501" spans="1:70" x14ac:dyDescent="0.2">
      <c r="A501" s="1"/>
      <c r="B501" s="3"/>
      <c r="C501" s="3"/>
      <c r="D501" s="3"/>
      <c r="E501" s="3"/>
      <c r="F501" s="1"/>
      <c r="G501" s="1"/>
      <c r="H501" s="1"/>
      <c r="I501" s="1"/>
      <c r="J501" s="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  <c r="AN501" s="21"/>
      <c r="AO501" s="21"/>
      <c r="AP501" s="21"/>
      <c r="AQ501" s="21"/>
      <c r="AR501" s="21"/>
      <c r="AS501" s="21"/>
      <c r="AT501" s="21"/>
      <c r="AU501" s="21"/>
      <c r="AV501" s="21"/>
      <c r="AW501" s="21"/>
      <c r="AX501" s="21"/>
      <c r="AY501" s="21"/>
      <c r="AZ501" s="21"/>
      <c r="BA501" s="21"/>
      <c r="BB501" s="21"/>
      <c r="BC501" s="21"/>
      <c r="BD501" s="21"/>
      <c r="BE501" s="21"/>
      <c r="BF501" s="21"/>
      <c r="BG501" s="21"/>
      <c r="BH501" s="21"/>
      <c r="BI501" s="21"/>
      <c r="BJ501" s="21"/>
      <c r="BK501" s="21"/>
      <c r="BL501" s="21"/>
      <c r="BM501" s="21"/>
      <c r="BN501" s="21"/>
      <c r="BO501" s="21"/>
      <c r="BP501" s="21"/>
      <c r="BQ501" s="21"/>
      <c r="BR501" s="21"/>
    </row>
    <row r="502" spans="1:70" x14ac:dyDescent="0.2">
      <c r="A502" s="1"/>
      <c r="B502" s="3"/>
      <c r="C502" s="3"/>
      <c r="D502" s="3"/>
      <c r="E502" s="3"/>
      <c r="F502" s="1"/>
      <c r="G502" s="1"/>
      <c r="H502" s="1"/>
      <c r="I502" s="1"/>
      <c r="J502" s="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  <c r="AO502" s="21"/>
      <c r="AP502" s="21"/>
      <c r="AQ502" s="21"/>
      <c r="AR502" s="21"/>
      <c r="AS502" s="21"/>
      <c r="AT502" s="21"/>
      <c r="AU502" s="21"/>
      <c r="AV502" s="21"/>
      <c r="AW502" s="21"/>
      <c r="AX502" s="21"/>
      <c r="AY502" s="21"/>
      <c r="AZ502" s="21"/>
      <c r="BA502" s="21"/>
      <c r="BB502" s="21"/>
      <c r="BC502" s="21"/>
      <c r="BD502" s="21"/>
      <c r="BE502" s="21"/>
      <c r="BF502" s="21"/>
      <c r="BG502" s="21"/>
      <c r="BH502" s="21"/>
      <c r="BI502" s="21"/>
      <c r="BJ502" s="21"/>
      <c r="BK502" s="21"/>
      <c r="BL502" s="21"/>
      <c r="BM502" s="21"/>
      <c r="BN502" s="21"/>
      <c r="BO502" s="21"/>
      <c r="BP502" s="21"/>
      <c r="BQ502" s="21"/>
      <c r="BR502" s="21"/>
    </row>
    <row r="503" spans="1:70" x14ac:dyDescent="0.2">
      <c r="A503" s="1"/>
      <c r="B503" s="3"/>
      <c r="C503" s="3"/>
      <c r="D503" s="3"/>
      <c r="E503" s="3"/>
      <c r="F503" s="1"/>
      <c r="G503" s="1"/>
      <c r="H503" s="1"/>
      <c r="I503" s="1"/>
      <c r="J503" s="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  <c r="AO503" s="21"/>
      <c r="AP503" s="21"/>
      <c r="AQ503" s="21"/>
      <c r="AR503" s="21"/>
      <c r="AS503" s="21"/>
      <c r="AT503" s="21"/>
      <c r="AU503" s="21"/>
      <c r="AV503" s="21"/>
      <c r="AW503" s="21"/>
      <c r="AX503" s="21"/>
      <c r="AY503" s="21"/>
      <c r="AZ503" s="21"/>
      <c r="BA503" s="21"/>
      <c r="BB503" s="21"/>
      <c r="BC503" s="21"/>
      <c r="BD503" s="21"/>
      <c r="BE503" s="21"/>
      <c r="BF503" s="21"/>
      <c r="BG503" s="21"/>
      <c r="BH503" s="21"/>
      <c r="BI503" s="21"/>
      <c r="BJ503" s="21"/>
      <c r="BK503" s="21"/>
      <c r="BL503" s="21"/>
      <c r="BM503" s="21"/>
      <c r="BN503" s="21"/>
      <c r="BO503" s="21"/>
      <c r="BP503" s="21"/>
      <c r="BQ503" s="21"/>
      <c r="BR503" s="21"/>
    </row>
    <row r="504" spans="1:70" x14ac:dyDescent="0.2">
      <c r="A504" s="1"/>
      <c r="B504" s="3"/>
      <c r="C504" s="3"/>
      <c r="D504" s="3"/>
      <c r="E504" s="3"/>
      <c r="F504" s="1"/>
      <c r="G504" s="1"/>
      <c r="H504" s="1"/>
      <c r="I504" s="1"/>
      <c r="J504" s="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/>
      <c r="AP504" s="21"/>
      <c r="AQ504" s="21"/>
      <c r="AR504" s="21"/>
      <c r="AS504" s="21"/>
      <c r="AT504" s="21"/>
      <c r="AU504" s="21"/>
      <c r="AV504" s="21"/>
      <c r="AW504" s="21"/>
      <c r="AX504" s="21"/>
      <c r="AY504" s="21"/>
      <c r="AZ504" s="21"/>
      <c r="BA504" s="21"/>
      <c r="BB504" s="21"/>
      <c r="BC504" s="21"/>
      <c r="BD504" s="21"/>
      <c r="BE504" s="21"/>
      <c r="BF504" s="21"/>
      <c r="BG504" s="21"/>
      <c r="BH504" s="21"/>
      <c r="BI504" s="21"/>
      <c r="BJ504" s="21"/>
      <c r="BK504" s="21"/>
      <c r="BL504" s="21"/>
      <c r="BM504" s="21"/>
      <c r="BN504" s="21"/>
      <c r="BO504" s="21"/>
      <c r="BP504" s="21"/>
      <c r="BQ504" s="21"/>
      <c r="BR504" s="21"/>
    </row>
    <row r="505" spans="1:70" x14ac:dyDescent="0.2">
      <c r="A505" s="1"/>
      <c r="B505" s="3"/>
      <c r="C505" s="3"/>
      <c r="D505" s="3"/>
      <c r="E505" s="3"/>
      <c r="F505" s="1"/>
      <c r="G505" s="1"/>
      <c r="H505" s="1"/>
      <c r="I505" s="1"/>
      <c r="J505" s="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  <c r="AP505" s="21"/>
      <c r="AQ505" s="21"/>
      <c r="AR505" s="21"/>
      <c r="AS505" s="21"/>
      <c r="AT505" s="21"/>
      <c r="AU505" s="21"/>
      <c r="AV505" s="21"/>
      <c r="AW505" s="21"/>
      <c r="AX505" s="21"/>
      <c r="AY505" s="21"/>
      <c r="AZ505" s="21"/>
      <c r="BA505" s="21"/>
      <c r="BB505" s="21"/>
      <c r="BC505" s="21"/>
      <c r="BD505" s="21"/>
      <c r="BE505" s="21"/>
      <c r="BF505" s="21"/>
      <c r="BG505" s="21"/>
      <c r="BH505" s="21"/>
      <c r="BI505" s="21"/>
      <c r="BJ505" s="21"/>
      <c r="BK505" s="21"/>
      <c r="BL505" s="21"/>
      <c r="BM505" s="21"/>
      <c r="BN505" s="21"/>
      <c r="BO505" s="21"/>
      <c r="BP505" s="21"/>
      <c r="BQ505" s="21"/>
      <c r="BR505" s="21"/>
    </row>
    <row r="506" spans="1:70" x14ac:dyDescent="0.2">
      <c r="A506" s="1"/>
      <c r="B506" s="3"/>
      <c r="C506" s="3"/>
      <c r="D506" s="3"/>
      <c r="E506" s="3"/>
      <c r="F506" s="1"/>
      <c r="G506" s="1"/>
      <c r="H506" s="1"/>
      <c r="I506" s="1"/>
      <c r="J506" s="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  <c r="AN506" s="21"/>
      <c r="AO506" s="21"/>
      <c r="AP506" s="21"/>
      <c r="AQ506" s="21"/>
      <c r="AR506" s="21"/>
      <c r="AS506" s="21"/>
      <c r="AT506" s="21"/>
      <c r="AU506" s="21"/>
      <c r="AV506" s="21"/>
      <c r="AW506" s="21"/>
      <c r="AX506" s="21"/>
      <c r="AY506" s="21"/>
      <c r="AZ506" s="21"/>
      <c r="BA506" s="21"/>
      <c r="BB506" s="21"/>
      <c r="BC506" s="21"/>
      <c r="BD506" s="21"/>
      <c r="BE506" s="21"/>
      <c r="BF506" s="21"/>
      <c r="BG506" s="21"/>
      <c r="BH506" s="21"/>
      <c r="BI506" s="21"/>
      <c r="BJ506" s="21"/>
      <c r="BK506" s="21"/>
      <c r="BL506" s="21"/>
      <c r="BM506" s="21"/>
      <c r="BN506" s="21"/>
      <c r="BO506" s="21"/>
      <c r="BP506" s="21"/>
      <c r="BQ506" s="21"/>
      <c r="BR506" s="21"/>
    </row>
    <row r="507" spans="1:70" x14ac:dyDescent="0.2">
      <c r="A507" s="1"/>
      <c r="B507" s="3"/>
      <c r="C507" s="3"/>
      <c r="D507" s="3"/>
      <c r="E507" s="3"/>
      <c r="F507" s="1"/>
      <c r="G507" s="1"/>
      <c r="H507" s="1"/>
      <c r="I507" s="1"/>
      <c r="J507" s="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  <c r="AO507" s="21"/>
      <c r="AP507" s="21"/>
      <c r="AQ507" s="21"/>
      <c r="AR507" s="21"/>
      <c r="AS507" s="21"/>
      <c r="AT507" s="21"/>
      <c r="AU507" s="21"/>
      <c r="AV507" s="21"/>
      <c r="AW507" s="21"/>
      <c r="AX507" s="21"/>
      <c r="AY507" s="21"/>
      <c r="AZ507" s="21"/>
      <c r="BA507" s="21"/>
      <c r="BB507" s="21"/>
      <c r="BC507" s="21"/>
      <c r="BD507" s="21"/>
      <c r="BE507" s="21"/>
      <c r="BF507" s="21"/>
      <c r="BG507" s="21"/>
      <c r="BH507" s="21"/>
      <c r="BI507" s="21"/>
      <c r="BJ507" s="21"/>
      <c r="BK507" s="21"/>
      <c r="BL507" s="21"/>
      <c r="BM507" s="21"/>
      <c r="BN507" s="21"/>
      <c r="BO507" s="21"/>
      <c r="BP507" s="21"/>
      <c r="BQ507" s="21"/>
      <c r="BR507" s="21"/>
    </row>
    <row r="508" spans="1:70" x14ac:dyDescent="0.2">
      <c r="A508" s="1"/>
      <c r="B508" s="3"/>
      <c r="C508" s="3"/>
      <c r="D508" s="3"/>
      <c r="E508" s="3"/>
      <c r="F508" s="1"/>
      <c r="G508" s="1"/>
      <c r="H508" s="1"/>
      <c r="I508" s="1"/>
      <c r="J508" s="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  <c r="AN508" s="21"/>
      <c r="AO508" s="21"/>
      <c r="AP508" s="21"/>
      <c r="AQ508" s="21"/>
      <c r="AR508" s="21"/>
      <c r="AS508" s="21"/>
      <c r="AT508" s="21"/>
      <c r="AU508" s="21"/>
      <c r="AV508" s="21"/>
      <c r="AW508" s="21"/>
      <c r="AX508" s="21"/>
      <c r="AY508" s="21"/>
      <c r="AZ508" s="21"/>
      <c r="BA508" s="21"/>
      <c r="BB508" s="21"/>
      <c r="BC508" s="21"/>
      <c r="BD508" s="21"/>
      <c r="BE508" s="21"/>
      <c r="BF508" s="21"/>
      <c r="BG508" s="21"/>
      <c r="BH508" s="21"/>
      <c r="BI508" s="21"/>
      <c r="BJ508" s="21"/>
      <c r="BK508" s="21"/>
      <c r="BL508" s="21"/>
      <c r="BM508" s="21"/>
      <c r="BN508" s="21"/>
      <c r="BO508" s="21"/>
      <c r="BP508" s="21"/>
      <c r="BQ508" s="21"/>
      <c r="BR508" s="21"/>
    </row>
    <row r="509" spans="1:70" x14ac:dyDescent="0.2">
      <c r="A509" s="1"/>
      <c r="B509" s="3"/>
      <c r="C509" s="3"/>
      <c r="D509" s="3"/>
      <c r="E509" s="3"/>
      <c r="F509" s="1"/>
      <c r="G509" s="1"/>
      <c r="H509" s="1"/>
      <c r="I509" s="1"/>
      <c r="J509" s="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  <c r="AM509" s="21"/>
      <c r="AN509" s="21"/>
      <c r="AO509" s="21"/>
      <c r="AP509" s="21"/>
      <c r="AQ509" s="21"/>
      <c r="AR509" s="21"/>
      <c r="AS509" s="21"/>
      <c r="AT509" s="21"/>
      <c r="AU509" s="21"/>
      <c r="AV509" s="21"/>
      <c r="AW509" s="21"/>
      <c r="AX509" s="21"/>
      <c r="AY509" s="21"/>
      <c r="AZ509" s="21"/>
      <c r="BA509" s="21"/>
      <c r="BB509" s="21"/>
      <c r="BC509" s="21"/>
      <c r="BD509" s="21"/>
      <c r="BE509" s="21"/>
      <c r="BF509" s="21"/>
      <c r="BG509" s="21"/>
      <c r="BH509" s="21"/>
      <c r="BI509" s="21"/>
      <c r="BJ509" s="21"/>
      <c r="BK509" s="21"/>
      <c r="BL509" s="21"/>
      <c r="BM509" s="21"/>
      <c r="BN509" s="21"/>
      <c r="BO509" s="21"/>
      <c r="BP509" s="21"/>
      <c r="BQ509" s="21"/>
      <c r="BR509" s="21"/>
    </row>
    <row r="510" spans="1:70" x14ac:dyDescent="0.2">
      <c r="A510" s="1"/>
      <c r="B510" s="3"/>
      <c r="C510" s="3"/>
      <c r="D510" s="3"/>
      <c r="E510" s="3"/>
      <c r="F510" s="1"/>
      <c r="G510" s="1"/>
      <c r="H510" s="1"/>
      <c r="I510" s="1"/>
      <c r="J510" s="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  <c r="AO510" s="21"/>
      <c r="AP510" s="21"/>
      <c r="AQ510" s="21"/>
      <c r="AR510" s="21"/>
      <c r="AS510" s="21"/>
      <c r="AT510" s="21"/>
      <c r="AU510" s="21"/>
      <c r="AV510" s="21"/>
      <c r="AW510" s="21"/>
      <c r="AX510" s="21"/>
      <c r="AY510" s="21"/>
      <c r="AZ510" s="21"/>
      <c r="BA510" s="21"/>
      <c r="BB510" s="21"/>
      <c r="BC510" s="21"/>
      <c r="BD510" s="21"/>
      <c r="BE510" s="21"/>
      <c r="BF510" s="21"/>
      <c r="BG510" s="21"/>
      <c r="BH510" s="21"/>
      <c r="BI510" s="21"/>
      <c r="BJ510" s="21"/>
      <c r="BK510" s="21"/>
      <c r="BL510" s="21"/>
      <c r="BM510" s="21"/>
      <c r="BN510" s="21"/>
      <c r="BO510" s="21"/>
      <c r="BP510" s="21"/>
      <c r="BQ510" s="21"/>
      <c r="BR510" s="21"/>
    </row>
    <row r="511" spans="1:70" x14ac:dyDescent="0.2">
      <c r="A511" s="1"/>
      <c r="B511" s="3"/>
      <c r="C511" s="3"/>
      <c r="D511" s="3"/>
      <c r="E511" s="3"/>
      <c r="F511" s="1"/>
      <c r="G511" s="1"/>
      <c r="H511" s="1"/>
      <c r="I511" s="1"/>
      <c r="J511" s="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  <c r="AN511" s="21"/>
      <c r="AO511" s="21"/>
      <c r="AP511" s="21"/>
      <c r="AQ511" s="21"/>
      <c r="AR511" s="21"/>
      <c r="AS511" s="21"/>
      <c r="AT511" s="21"/>
      <c r="AU511" s="21"/>
      <c r="AV511" s="21"/>
      <c r="AW511" s="21"/>
      <c r="AX511" s="21"/>
      <c r="AY511" s="21"/>
      <c r="AZ511" s="21"/>
      <c r="BA511" s="21"/>
      <c r="BB511" s="21"/>
      <c r="BC511" s="21"/>
      <c r="BD511" s="21"/>
      <c r="BE511" s="21"/>
      <c r="BF511" s="21"/>
      <c r="BG511" s="21"/>
      <c r="BH511" s="21"/>
      <c r="BI511" s="21"/>
      <c r="BJ511" s="21"/>
      <c r="BK511" s="21"/>
      <c r="BL511" s="21"/>
      <c r="BM511" s="21"/>
      <c r="BN511" s="21"/>
      <c r="BO511" s="21"/>
      <c r="BP511" s="21"/>
      <c r="BQ511" s="21"/>
      <c r="BR511" s="21"/>
    </row>
    <row r="512" spans="1:70" x14ac:dyDescent="0.2">
      <c r="A512" s="1"/>
      <c r="B512" s="3"/>
      <c r="C512" s="3"/>
      <c r="D512" s="3"/>
      <c r="E512" s="3"/>
      <c r="F512" s="1"/>
      <c r="G512" s="1"/>
      <c r="H512" s="1"/>
      <c r="I512" s="1"/>
      <c r="J512" s="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  <c r="AN512" s="21"/>
      <c r="AO512" s="21"/>
      <c r="AP512" s="21"/>
      <c r="AQ512" s="21"/>
      <c r="AR512" s="21"/>
      <c r="AS512" s="21"/>
      <c r="AT512" s="21"/>
      <c r="AU512" s="21"/>
      <c r="AV512" s="21"/>
      <c r="AW512" s="21"/>
      <c r="AX512" s="21"/>
      <c r="AY512" s="21"/>
      <c r="AZ512" s="21"/>
      <c r="BA512" s="21"/>
      <c r="BB512" s="21"/>
      <c r="BC512" s="21"/>
      <c r="BD512" s="21"/>
      <c r="BE512" s="21"/>
      <c r="BF512" s="21"/>
      <c r="BG512" s="21"/>
      <c r="BH512" s="21"/>
      <c r="BI512" s="21"/>
      <c r="BJ512" s="21"/>
      <c r="BK512" s="21"/>
      <c r="BL512" s="21"/>
      <c r="BM512" s="21"/>
      <c r="BN512" s="21"/>
      <c r="BO512" s="21"/>
      <c r="BP512" s="21"/>
      <c r="BQ512" s="21"/>
      <c r="BR512" s="21"/>
    </row>
    <row r="513" spans="1:70" x14ac:dyDescent="0.2">
      <c r="A513" s="1"/>
      <c r="B513" s="3"/>
      <c r="C513" s="3"/>
      <c r="D513" s="3"/>
      <c r="E513" s="3"/>
      <c r="F513" s="1"/>
      <c r="G513" s="1"/>
      <c r="H513" s="1"/>
      <c r="I513" s="1"/>
      <c r="J513" s="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  <c r="AO513" s="21"/>
      <c r="AP513" s="21"/>
      <c r="AQ513" s="21"/>
      <c r="AR513" s="21"/>
      <c r="AS513" s="21"/>
      <c r="AT513" s="21"/>
      <c r="AU513" s="21"/>
      <c r="AV513" s="21"/>
      <c r="AW513" s="21"/>
      <c r="AX513" s="21"/>
      <c r="AY513" s="21"/>
      <c r="AZ513" s="21"/>
      <c r="BA513" s="21"/>
      <c r="BB513" s="21"/>
      <c r="BC513" s="21"/>
      <c r="BD513" s="21"/>
      <c r="BE513" s="21"/>
      <c r="BF513" s="21"/>
      <c r="BG513" s="21"/>
      <c r="BH513" s="21"/>
      <c r="BI513" s="21"/>
      <c r="BJ513" s="21"/>
      <c r="BK513" s="21"/>
      <c r="BL513" s="21"/>
      <c r="BM513" s="21"/>
      <c r="BN513" s="21"/>
      <c r="BO513" s="21"/>
      <c r="BP513" s="21"/>
      <c r="BQ513" s="21"/>
      <c r="BR513" s="21"/>
    </row>
    <row r="514" spans="1:70" x14ac:dyDescent="0.2">
      <c r="A514" s="1"/>
      <c r="B514" s="3"/>
      <c r="C514" s="3"/>
      <c r="D514" s="3"/>
      <c r="E514" s="3"/>
      <c r="F514" s="1"/>
      <c r="G514" s="1"/>
      <c r="H514" s="1"/>
      <c r="I514" s="1"/>
      <c r="J514" s="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  <c r="AM514" s="21"/>
      <c r="AN514" s="21"/>
      <c r="AO514" s="21"/>
      <c r="AP514" s="21"/>
      <c r="AQ514" s="21"/>
      <c r="AR514" s="21"/>
      <c r="AS514" s="21"/>
      <c r="AT514" s="21"/>
      <c r="AU514" s="21"/>
      <c r="AV514" s="21"/>
      <c r="AW514" s="21"/>
      <c r="AX514" s="21"/>
      <c r="AY514" s="21"/>
      <c r="AZ514" s="21"/>
      <c r="BA514" s="21"/>
      <c r="BB514" s="21"/>
      <c r="BC514" s="21"/>
      <c r="BD514" s="21"/>
      <c r="BE514" s="21"/>
      <c r="BF514" s="21"/>
      <c r="BG514" s="21"/>
      <c r="BH514" s="21"/>
      <c r="BI514" s="21"/>
      <c r="BJ514" s="21"/>
      <c r="BK514" s="21"/>
      <c r="BL514" s="21"/>
      <c r="BM514" s="21"/>
      <c r="BN514" s="21"/>
      <c r="BO514" s="21"/>
      <c r="BP514" s="21"/>
      <c r="BQ514" s="21"/>
      <c r="BR514" s="21"/>
    </row>
    <row r="515" spans="1:70" x14ac:dyDescent="0.2">
      <c r="A515" s="1"/>
      <c r="B515" s="3"/>
      <c r="C515" s="3"/>
      <c r="D515" s="3"/>
      <c r="E515" s="3"/>
      <c r="F515" s="1"/>
      <c r="G515" s="1"/>
      <c r="H515" s="1"/>
      <c r="I515" s="1"/>
      <c r="J515" s="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  <c r="AN515" s="21"/>
      <c r="AO515" s="21"/>
      <c r="AP515" s="21"/>
      <c r="AQ515" s="21"/>
      <c r="AR515" s="21"/>
      <c r="AS515" s="21"/>
      <c r="AT515" s="21"/>
      <c r="AU515" s="21"/>
      <c r="AV515" s="21"/>
      <c r="AW515" s="21"/>
      <c r="AX515" s="21"/>
      <c r="AY515" s="21"/>
      <c r="AZ515" s="21"/>
      <c r="BA515" s="21"/>
      <c r="BB515" s="21"/>
      <c r="BC515" s="21"/>
      <c r="BD515" s="21"/>
      <c r="BE515" s="21"/>
      <c r="BF515" s="21"/>
      <c r="BG515" s="21"/>
      <c r="BH515" s="21"/>
      <c r="BI515" s="21"/>
      <c r="BJ515" s="21"/>
      <c r="BK515" s="21"/>
      <c r="BL515" s="21"/>
      <c r="BM515" s="21"/>
      <c r="BN515" s="21"/>
      <c r="BO515" s="21"/>
      <c r="BP515" s="21"/>
      <c r="BQ515" s="21"/>
      <c r="BR515" s="21"/>
    </row>
    <row r="516" spans="1:70" x14ac:dyDescent="0.2">
      <c r="A516" s="1"/>
      <c r="B516" s="3"/>
      <c r="C516" s="3"/>
      <c r="D516" s="3"/>
      <c r="E516" s="3"/>
      <c r="F516" s="1"/>
      <c r="G516" s="1"/>
      <c r="H516" s="1"/>
      <c r="I516" s="1"/>
      <c r="J516" s="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  <c r="AO516" s="21"/>
      <c r="AP516" s="21"/>
      <c r="AQ516" s="21"/>
      <c r="AR516" s="21"/>
      <c r="AS516" s="21"/>
      <c r="AT516" s="21"/>
      <c r="AU516" s="21"/>
      <c r="AV516" s="21"/>
      <c r="AW516" s="21"/>
      <c r="AX516" s="21"/>
      <c r="AY516" s="21"/>
      <c r="AZ516" s="21"/>
      <c r="BA516" s="21"/>
      <c r="BB516" s="21"/>
      <c r="BC516" s="21"/>
      <c r="BD516" s="21"/>
      <c r="BE516" s="21"/>
      <c r="BF516" s="21"/>
      <c r="BG516" s="21"/>
      <c r="BH516" s="21"/>
      <c r="BI516" s="21"/>
      <c r="BJ516" s="21"/>
      <c r="BK516" s="21"/>
      <c r="BL516" s="21"/>
      <c r="BM516" s="21"/>
      <c r="BN516" s="21"/>
      <c r="BO516" s="21"/>
      <c r="BP516" s="21"/>
      <c r="BQ516" s="21"/>
      <c r="BR516" s="21"/>
    </row>
    <row r="517" spans="1:70" x14ac:dyDescent="0.2">
      <c r="A517" s="1"/>
      <c r="B517" s="3"/>
      <c r="C517" s="3"/>
      <c r="D517" s="3"/>
      <c r="E517" s="3"/>
      <c r="F517" s="1"/>
      <c r="G517" s="1"/>
      <c r="H517" s="1"/>
      <c r="I517" s="1"/>
      <c r="J517" s="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/>
      <c r="AM517" s="21"/>
      <c r="AN517" s="21"/>
      <c r="AO517" s="21"/>
      <c r="AP517" s="21"/>
      <c r="AQ517" s="21"/>
      <c r="AR517" s="21"/>
      <c r="AS517" s="21"/>
      <c r="AT517" s="21"/>
      <c r="AU517" s="21"/>
      <c r="AV517" s="21"/>
      <c r="AW517" s="21"/>
      <c r="AX517" s="21"/>
      <c r="AY517" s="21"/>
      <c r="AZ517" s="21"/>
      <c r="BA517" s="21"/>
      <c r="BB517" s="21"/>
      <c r="BC517" s="21"/>
      <c r="BD517" s="21"/>
      <c r="BE517" s="21"/>
      <c r="BF517" s="21"/>
      <c r="BG517" s="21"/>
      <c r="BH517" s="21"/>
      <c r="BI517" s="21"/>
      <c r="BJ517" s="21"/>
      <c r="BK517" s="21"/>
      <c r="BL517" s="21"/>
      <c r="BM517" s="21"/>
      <c r="BN517" s="21"/>
      <c r="BO517" s="21"/>
      <c r="BP517" s="21"/>
      <c r="BQ517" s="21"/>
      <c r="BR517" s="21"/>
    </row>
    <row r="518" spans="1:70" x14ac:dyDescent="0.2">
      <c r="A518" s="1"/>
      <c r="B518" s="3"/>
      <c r="C518" s="3"/>
      <c r="D518" s="3"/>
      <c r="E518" s="3"/>
      <c r="F518" s="1"/>
      <c r="G518" s="1"/>
      <c r="H518" s="1"/>
      <c r="I518" s="1"/>
      <c r="J518" s="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1"/>
      <c r="AN518" s="21"/>
      <c r="AO518" s="21"/>
      <c r="AP518" s="21"/>
      <c r="AQ518" s="21"/>
      <c r="AR518" s="21"/>
      <c r="AS518" s="21"/>
      <c r="AT518" s="21"/>
      <c r="AU518" s="21"/>
      <c r="AV518" s="21"/>
      <c r="AW518" s="21"/>
      <c r="AX518" s="21"/>
      <c r="AY518" s="21"/>
      <c r="AZ518" s="21"/>
      <c r="BA518" s="21"/>
      <c r="BB518" s="21"/>
      <c r="BC518" s="21"/>
      <c r="BD518" s="21"/>
      <c r="BE518" s="21"/>
      <c r="BF518" s="21"/>
      <c r="BG518" s="21"/>
      <c r="BH518" s="21"/>
      <c r="BI518" s="21"/>
      <c r="BJ518" s="21"/>
      <c r="BK518" s="21"/>
      <c r="BL518" s="21"/>
      <c r="BM518" s="21"/>
      <c r="BN518" s="21"/>
      <c r="BO518" s="21"/>
      <c r="BP518" s="21"/>
      <c r="BQ518" s="21"/>
      <c r="BR518" s="21"/>
    </row>
    <row r="519" spans="1:70" x14ac:dyDescent="0.2">
      <c r="A519" s="1"/>
      <c r="B519" s="3"/>
      <c r="C519" s="3"/>
      <c r="D519" s="3"/>
      <c r="E519" s="3"/>
      <c r="F519" s="1"/>
      <c r="G519" s="1"/>
      <c r="H519" s="1"/>
      <c r="I519" s="1"/>
      <c r="J519" s="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  <c r="AM519" s="21"/>
      <c r="AN519" s="21"/>
      <c r="AO519" s="21"/>
      <c r="AP519" s="21"/>
      <c r="AQ519" s="21"/>
      <c r="AR519" s="21"/>
      <c r="AS519" s="21"/>
      <c r="AT519" s="21"/>
      <c r="AU519" s="21"/>
      <c r="AV519" s="21"/>
      <c r="AW519" s="21"/>
      <c r="AX519" s="21"/>
      <c r="AY519" s="21"/>
      <c r="AZ519" s="21"/>
      <c r="BA519" s="21"/>
      <c r="BB519" s="21"/>
      <c r="BC519" s="21"/>
      <c r="BD519" s="21"/>
      <c r="BE519" s="21"/>
      <c r="BF519" s="21"/>
      <c r="BG519" s="21"/>
      <c r="BH519" s="21"/>
      <c r="BI519" s="21"/>
      <c r="BJ519" s="21"/>
      <c r="BK519" s="21"/>
      <c r="BL519" s="21"/>
      <c r="BM519" s="21"/>
      <c r="BN519" s="21"/>
      <c r="BO519" s="21"/>
      <c r="BP519" s="21"/>
      <c r="BQ519" s="21"/>
      <c r="BR519" s="21"/>
    </row>
    <row r="520" spans="1:70" x14ac:dyDescent="0.2">
      <c r="A520" s="1"/>
      <c r="B520" s="3"/>
      <c r="C520" s="3"/>
      <c r="D520" s="3"/>
      <c r="E520" s="3"/>
      <c r="F520" s="1"/>
      <c r="G520" s="1"/>
      <c r="H520" s="1"/>
      <c r="I520" s="1"/>
      <c r="J520" s="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  <c r="AL520" s="21"/>
      <c r="AM520" s="21"/>
      <c r="AN520" s="21"/>
      <c r="AO520" s="21"/>
      <c r="AP520" s="21"/>
      <c r="AQ520" s="21"/>
      <c r="AR520" s="21"/>
      <c r="AS520" s="21"/>
      <c r="AT520" s="21"/>
      <c r="AU520" s="21"/>
      <c r="AV520" s="21"/>
      <c r="AW520" s="21"/>
      <c r="AX520" s="21"/>
      <c r="AY520" s="21"/>
      <c r="AZ520" s="21"/>
      <c r="BA520" s="21"/>
      <c r="BB520" s="21"/>
      <c r="BC520" s="21"/>
      <c r="BD520" s="21"/>
      <c r="BE520" s="21"/>
      <c r="BF520" s="21"/>
      <c r="BG520" s="21"/>
      <c r="BH520" s="21"/>
      <c r="BI520" s="21"/>
      <c r="BJ520" s="21"/>
      <c r="BK520" s="21"/>
      <c r="BL520" s="21"/>
      <c r="BM520" s="21"/>
      <c r="BN520" s="21"/>
      <c r="BO520" s="21"/>
      <c r="BP520" s="21"/>
      <c r="BQ520" s="21"/>
      <c r="BR520" s="21"/>
    </row>
    <row r="521" spans="1:70" x14ac:dyDescent="0.2">
      <c r="A521" s="1"/>
      <c r="B521" s="3"/>
      <c r="C521" s="3"/>
      <c r="D521" s="3"/>
      <c r="E521" s="3"/>
      <c r="F521" s="1"/>
      <c r="G521" s="1"/>
      <c r="H521" s="1"/>
      <c r="I521" s="1"/>
      <c r="J521" s="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  <c r="AM521" s="21"/>
      <c r="AN521" s="21"/>
      <c r="AO521" s="21"/>
      <c r="AP521" s="21"/>
      <c r="AQ521" s="21"/>
      <c r="AR521" s="21"/>
      <c r="AS521" s="21"/>
      <c r="AT521" s="21"/>
      <c r="AU521" s="21"/>
      <c r="AV521" s="21"/>
      <c r="AW521" s="21"/>
      <c r="AX521" s="21"/>
      <c r="AY521" s="21"/>
      <c r="AZ521" s="21"/>
      <c r="BA521" s="21"/>
      <c r="BB521" s="21"/>
      <c r="BC521" s="21"/>
      <c r="BD521" s="21"/>
      <c r="BE521" s="21"/>
      <c r="BF521" s="21"/>
      <c r="BG521" s="21"/>
      <c r="BH521" s="21"/>
      <c r="BI521" s="21"/>
      <c r="BJ521" s="21"/>
      <c r="BK521" s="21"/>
      <c r="BL521" s="21"/>
      <c r="BM521" s="21"/>
      <c r="BN521" s="21"/>
      <c r="BO521" s="21"/>
      <c r="BP521" s="21"/>
      <c r="BQ521" s="21"/>
      <c r="BR521" s="21"/>
    </row>
    <row r="522" spans="1:70" x14ac:dyDescent="0.2">
      <c r="A522" s="1"/>
      <c r="B522" s="3"/>
      <c r="C522" s="3"/>
      <c r="D522" s="3"/>
      <c r="E522" s="3"/>
      <c r="F522" s="1"/>
      <c r="G522" s="1"/>
      <c r="H522" s="1"/>
      <c r="I522" s="1"/>
      <c r="J522" s="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  <c r="AM522" s="21"/>
      <c r="AN522" s="21"/>
      <c r="AO522" s="21"/>
      <c r="AP522" s="21"/>
      <c r="AQ522" s="21"/>
      <c r="AR522" s="21"/>
      <c r="AS522" s="21"/>
      <c r="AT522" s="21"/>
      <c r="AU522" s="21"/>
      <c r="AV522" s="21"/>
      <c r="AW522" s="21"/>
      <c r="AX522" s="21"/>
      <c r="AY522" s="21"/>
      <c r="AZ522" s="21"/>
      <c r="BA522" s="21"/>
      <c r="BB522" s="21"/>
      <c r="BC522" s="21"/>
      <c r="BD522" s="21"/>
      <c r="BE522" s="21"/>
      <c r="BF522" s="21"/>
      <c r="BG522" s="21"/>
      <c r="BH522" s="21"/>
      <c r="BI522" s="21"/>
      <c r="BJ522" s="21"/>
      <c r="BK522" s="21"/>
      <c r="BL522" s="21"/>
      <c r="BM522" s="21"/>
      <c r="BN522" s="21"/>
      <c r="BO522" s="21"/>
      <c r="BP522" s="21"/>
      <c r="BQ522" s="21"/>
      <c r="BR522" s="21"/>
    </row>
    <row r="523" spans="1:70" x14ac:dyDescent="0.2">
      <c r="A523" s="1"/>
      <c r="B523" s="3"/>
      <c r="C523" s="3"/>
      <c r="D523" s="3"/>
      <c r="E523" s="3"/>
      <c r="F523" s="1"/>
      <c r="G523" s="1"/>
      <c r="H523" s="1"/>
      <c r="I523" s="1"/>
      <c r="J523" s="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/>
      <c r="AM523" s="21"/>
      <c r="AN523" s="21"/>
      <c r="AO523" s="21"/>
      <c r="AP523" s="21"/>
      <c r="AQ523" s="21"/>
      <c r="AR523" s="21"/>
      <c r="AS523" s="21"/>
      <c r="AT523" s="21"/>
      <c r="AU523" s="21"/>
      <c r="AV523" s="21"/>
      <c r="AW523" s="21"/>
      <c r="AX523" s="21"/>
      <c r="AY523" s="21"/>
      <c r="AZ523" s="21"/>
      <c r="BA523" s="21"/>
      <c r="BB523" s="21"/>
      <c r="BC523" s="21"/>
      <c r="BD523" s="21"/>
      <c r="BE523" s="21"/>
      <c r="BF523" s="21"/>
      <c r="BG523" s="21"/>
      <c r="BH523" s="21"/>
      <c r="BI523" s="21"/>
      <c r="BJ523" s="21"/>
      <c r="BK523" s="21"/>
      <c r="BL523" s="21"/>
      <c r="BM523" s="21"/>
      <c r="BN523" s="21"/>
      <c r="BO523" s="21"/>
      <c r="BP523" s="21"/>
      <c r="BQ523" s="21"/>
      <c r="BR523" s="21"/>
    </row>
    <row r="524" spans="1:70" x14ac:dyDescent="0.2">
      <c r="A524" s="1"/>
      <c r="B524" s="3"/>
      <c r="C524" s="3"/>
      <c r="D524" s="3"/>
      <c r="E524" s="3"/>
      <c r="F524" s="1"/>
      <c r="G524" s="1"/>
      <c r="H524" s="1"/>
      <c r="I524" s="1"/>
      <c r="J524" s="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  <c r="AM524" s="21"/>
      <c r="AN524" s="21"/>
      <c r="AO524" s="21"/>
      <c r="AP524" s="21"/>
      <c r="AQ524" s="21"/>
      <c r="AR524" s="21"/>
      <c r="AS524" s="21"/>
      <c r="AT524" s="21"/>
      <c r="AU524" s="21"/>
      <c r="AV524" s="21"/>
      <c r="AW524" s="21"/>
      <c r="AX524" s="21"/>
      <c r="AY524" s="21"/>
      <c r="AZ524" s="21"/>
      <c r="BA524" s="21"/>
      <c r="BB524" s="21"/>
      <c r="BC524" s="21"/>
      <c r="BD524" s="21"/>
      <c r="BE524" s="21"/>
      <c r="BF524" s="21"/>
      <c r="BG524" s="21"/>
      <c r="BH524" s="21"/>
      <c r="BI524" s="21"/>
      <c r="BJ524" s="21"/>
      <c r="BK524" s="21"/>
      <c r="BL524" s="21"/>
      <c r="BM524" s="21"/>
      <c r="BN524" s="21"/>
      <c r="BO524" s="21"/>
      <c r="BP524" s="21"/>
      <c r="BQ524" s="21"/>
      <c r="BR524" s="21"/>
    </row>
    <row r="525" spans="1:70" x14ac:dyDescent="0.2">
      <c r="A525" s="1"/>
      <c r="B525" s="3"/>
      <c r="C525" s="3"/>
      <c r="D525" s="3"/>
      <c r="E525" s="3"/>
      <c r="F525" s="1"/>
      <c r="G525" s="1"/>
      <c r="H525" s="1"/>
      <c r="I525" s="1"/>
      <c r="J525" s="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  <c r="AT525" s="21"/>
      <c r="AU525" s="21"/>
      <c r="AV525" s="21"/>
      <c r="AW525" s="21"/>
      <c r="AX525" s="21"/>
      <c r="AY525" s="21"/>
      <c r="AZ525" s="21"/>
      <c r="BA525" s="21"/>
      <c r="BB525" s="21"/>
      <c r="BC525" s="21"/>
      <c r="BD525" s="21"/>
      <c r="BE525" s="21"/>
      <c r="BF525" s="21"/>
      <c r="BG525" s="21"/>
      <c r="BH525" s="21"/>
      <c r="BI525" s="21"/>
      <c r="BJ525" s="21"/>
      <c r="BK525" s="21"/>
      <c r="BL525" s="21"/>
      <c r="BM525" s="21"/>
      <c r="BN525" s="21"/>
      <c r="BO525" s="21"/>
      <c r="BP525" s="21"/>
      <c r="BQ525" s="21"/>
      <c r="BR525" s="21"/>
    </row>
    <row r="526" spans="1:70" x14ac:dyDescent="0.2">
      <c r="A526" s="1"/>
      <c r="B526" s="3"/>
      <c r="C526" s="3"/>
      <c r="D526" s="3"/>
      <c r="E526" s="3"/>
      <c r="F526" s="1"/>
      <c r="G526" s="1"/>
      <c r="H526" s="1"/>
      <c r="I526" s="1"/>
      <c r="J526" s="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  <c r="AS526" s="21"/>
      <c r="AT526" s="21"/>
      <c r="AU526" s="21"/>
      <c r="AV526" s="21"/>
      <c r="AW526" s="21"/>
      <c r="AX526" s="21"/>
      <c r="AY526" s="21"/>
      <c r="AZ526" s="21"/>
      <c r="BA526" s="21"/>
      <c r="BB526" s="21"/>
      <c r="BC526" s="21"/>
      <c r="BD526" s="21"/>
      <c r="BE526" s="21"/>
      <c r="BF526" s="21"/>
      <c r="BG526" s="21"/>
      <c r="BH526" s="21"/>
      <c r="BI526" s="21"/>
      <c r="BJ526" s="21"/>
      <c r="BK526" s="21"/>
      <c r="BL526" s="21"/>
      <c r="BM526" s="21"/>
      <c r="BN526" s="21"/>
      <c r="BO526" s="21"/>
      <c r="BP526" s="21"/>
      <c r="BQ526" s="21"/>
      <c r="BR526" s="21"/>
    </row>
    <row r="527" spans="1:70" x14ac:dyDescent="0.2">
      <c r="A527" s="1"/>
      <c r="B527" s="3"/>
      <c r="C527" s="3"/>
      <c r="D527" s="3"/>
      <c r="E527" s="3"/>
      <c r="F527" s="1"/>
      <c r="G527" s="1"/>
      <c r="H527" s="1"/>
      <c r="I527" s="1"/>
      <c r="J527" s="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AR527" s="21"/>
      <c r="AS527" s="21"/>
      <c r="AT527" s="21"/>
      <c r="AU527" s="21"/>
      <c r="AV527" s="21"/>
      <c r="AW527" s="21"/>
      <c r="AX527" s="21"/>
      <c r="AY527" s="21"/>
      <c r="AZ527" s="21"/>
      <c r="BA527" s="21"/>
      <c r="BB527" s="21"/>
      <c r="BC527" s="21"/>
      <c r="BD527" s="21"/>
      <c r="BE527" s="21"/>
      <c r="BF527" s="21"/>
      <c r="BG527" s="21"/>
      <c r="BH527" s="21"/>
      <c r="BI527" s="21"/>
      <c r="BJ527" s="21"/>
      <c r="BK527" s="21"/>
      <c r="BL527" s="21"/>
      <c r="BM527" s="21"/>
      <c r="BN527" s="21"/>
      <c r="BO527" s="21"/>
      <c r="BP527" s="21"/>
      <c r="BQ527" s="21"/>
      <c r="BR527" s="21"/>
    </row>
    <row r="528" spans="1:70" x14ac:dyDescent="0.2">
      <c r="A528" s="1"/>
      <c r="B528" s="3"/>
      <c r="C528" s="3"/>
      <c r="D528" s="3"/>
      <c r="E528" s="3"/>
      <c r="F528" s="1"/>
      <c r="G528" s="1"/>
      <c r="H528" s="1"/>
      <c r="I528" s="1"/>
      <c r="J528" s="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  <c r="AT528" s="21"/>
      <c r="AU528" s="21"/>
      <c r="AV528" s="21"/>
      <c r="AW528" s="21"/>
      <c r="AX528" s="21"/>
      <c r="AY528" s="21"/>
      <c r="AZ528" s="21"/>
      <c r="BA528" s="21"/>
      <c r="BB528" s="21"/>
      <c r="BC528" s="21"/>
      <c r="BD528" s="21"/>
      <c r="BE528" s="21"/>
      <c r="BF528" s="21"/>
      <c r="BG528" s="21"/>
      <c r="BH528" s="21"/>
      <c r="BI528" s="21"/>
      <c r="BJ528" s="21"/>
      <c r="BK528" s="21"/>
      <c r="BL528" s="21"/>
      <c r="BM528" s="21"/>
      <c r="BN528" s="21"/>
      <c r="BO528" s="21"/>
      <c r="BP528" s="21"/>
      <c r="BQ528" s="21"/>
      <c r="BR528" s="21"/>
    </row>
    <row r="529" spans="1:70" x14ac:dyDescent="0.2">
      <c r="A529" s="1"/>
      <c r="B529" s="3"/>
      <c r="C529" s="3"/>
      <c r="D529" s="3"/>
      <c r="E529" s="3"/>
      <c r="F529" s="1"/>
      <c r="G529" s="1"/>
      <c r="H529" s="1"/>
      <c r="I529" s="1"/>
      <c r="J529" s="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  <c r="AP529" s="21"/>
      <c r="AQ529" s="21"/>
      <c r="AR529" s="21"/>
      <c r="AS529" s="21"/>
      <c r="AT529" s="21"/>
      <c r="AU529" s="21"/>
      <c r="AV529" s="21"/>
      <c r="AW529" s="21"/>
      <c r="AX529" s="21"/>
      <c r="AY529" s="21"/>
      <c r="AZ529" s="21"/>
      <c r="BA529" s="21"/>
      <c r="BB529" s="21"/>
      <c r="BC529" s="21"/>
      <c r="BD529" s="21"/>
      <c r="BE529" s="21"/>
      <c r="BF529" s="21"/>
      <c r="BG529" s="21"/>
      <c r="BH529" s="21"/>
      <c r="BI529" s="21"/>
      <c r="BJ529" s="21"/>
      <c r="BK529" s="21"/>
      <c r="BL529" s="21"/>
      <c r="BM529" s="21"/>
      <c r="BN529" s="21"/>
      <c r="BO529" s="21"/>
      <c r="BP529" s="21"/>
      <c r="BQ529" s="21"/>
      <c r="BR529" s="21"/>
    </row>
    <row r="530" spans="1:70" x14ac:dyDescent="0.2">
      <c r="A530" s="1"/>
      <c r="B530" s="3"/>
      <c r="C530" s="3"/>
      <c r="D530" s="3"/>
      <c r="E530" s="3"/>
      <c r="F530" s="1"/>
      <c r="G530" s="1"/>
      <c r="H530" s="1"/>
      <c r="I530" s="1"/>
      <c r="J530" s="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  <c r="AN530" s="21"/>
      <c r="AO530" s="21"/>
      <c r="AP530" s="21"/>
      <c r="AQ530" s="21"/>
      <c r="AR530" s="21"/>
      <c r="AS530" s="21"/>
      <c r="AT530" s="21"/>
      <c r="AU530" s="21"/>
      <c r="AV530" s="21"/>
      <c r="AW530" s="21"/>
      <c r="AX530" s="21"/>
      <c r="AY530" s="21"/>
      <c r="AZ530" s="21"/>
      <c r="BA530" s="21"/>
      <c r="BB530" s="21"/>
      <c r="BC530" s="21"/>
      <c r="BD530" s="21"/>
      <c r="BE530" s="21"/>
      <c r="BF530" s="21"/>
      <c r="BG530" s="21"/>
      <c r="BH530" s="21"/>
      <c r="BI530" s="21"/>
      <c r="BJ530" s="21"/>
      <c r="BK530" s="21"/>
      <c r="BL530" s="21"/>
      <c r="BM530" s="21"/>
      <c r="BN530" s="21"/>
      <c r="BO530" s="21"/>
      <c r="BP530" s="21"/>
      <c r="BQ530" s="21"/>
      <c r="BR530" s="21"/>
    </row>
    <row r="531" spans="1:70" x14ac:dyDescent="0.2">
      <c r="A531" s="1"/>
      <c r="B531" s="3"/>
      <c r="C531" s="3"/>
      <c r="D531" s="3"/>
      <c r="E531" s="3"/>
      <c r="F531" s="1"/>
      <c r="G531" s="1"/>
      <c r="H531" s="1"/>
      <c r="I531" s="1"/>
      <c r="J531" s="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  <c r="AM531" s="21"/>
      <c r="AN531" s="21"/>
      <c r="AO531" s="21"/>
      <c r="AP531" s="21"/>
      <c r="AQ531" s="21"/>
      <c r="AR531" s="21"/>
      <c r="AS531" s="21"/>
      <c r="AT531" s="21"/>
      <c r="AU531" s="21"/>
      <c r="AV531" s="21"/>
      <c r="AW531" s="21"/>
      <c r="AX531" s="21"/>
      <c r="AY531" s="21"/>
      <c r="AZ531" s="21"/>
      <c r="BA531" s="21"/>
      <c r="BB531" s="21"/>
      <c r="BC531" s="21"/>
      <c r="BD531" s="21"/>
      <c r="BE531" s="21"/>
      <c r="BF531" s="21"/>
      <c r="BG531" s="21"/>
      <c r="BH531" s="21"/>
      <c r="BI531" s="21"/>
      <c r="BJ531" s="21"/>
      <c r="BK531" s="21"/>
      <c r="BL531" s="21"/>
      <c r="BM531" s="21"/>
      <c r="BN531" s="21"/>
      <c r="BO531" s="21"/>
      <c r="BP531" s="21"/>
      <c r="BQ531" s="21"/>
      <c r="BR531" s="21"/>
    </row>
    <row r="532" spans="1:70" x14ac:dyDescent="0.2">
      <c r="A532" s="1"/>
      <c r="B532" s="3"/>
      <c r="C532" s="3"/>
      <c r="D532" s="3"/>
      <c r="E532" s="3"/>
      <c r="F532" s="1"/>
      <c r="G532" s="1"/>
      <c r="H532" s="1"/>
      <c r="I532" s="1"/>
      <c r="J532" s="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  <c r="AM532" s="21"/>
      <c r="AN532" s="21"/>
      <c r="AO532" s="21"/>
      <c r="AP532" s="21"/>
      <c r="AQ532" s="21"/>
      <c r="AR532" s="21"/>
      <c r="AS532" s="21"/>
      <c r="AT532" s="21"/>
      <c r="AU532" s="21"/>
      <c r="AV532" s="21"/>
      <c r="AW532" s="21"/>
      <c r="AX532" s="21"/>
      <c r="AY532" s="21"/>
      <c r="AZ532" s="21"/>
      <c r="BA532" s="21"/>
      <c r="BB532" s="21"/>
      <c r="BC532" s="21"/>
      <c r="BD532" s="21"/>
      <c r="BE532" s="21"/>
      <c r="BF532" s="21"/>
      <c r="BG532" s="21"/>
      <c r="BH532" s="21"/>
      <c r="BI532" s="21"/>
      <c r="BJ532" s="21"/>
      <c r="BK532" s="21"/>
      <c r="BL532" s="21"/>
      <c r="BM532" s="21"/>
      <c r="BN532" s="21"/>
      <c r="BO532" s="21"/>
      <c r="BP532" s="21"/>
      <c r="BQ532" s="21"/>
      <c r="BR532" s="21"/>
    </row>
    <row r="533" spans="1:70" x14ac:dyDescent="0.2">
      <c r="A533" s="1"/>
      <c r="B533" s="3"/>
      <c r="C533" s="3"/>
      <c r="D533" s="3"/>
      <c r="E533" s="3"/>
      <c r="F533" s="1"/>
      <c r="G533" s="1"/>
      <c r="H533" s="1"/>
      <c r="I533" s="1"/>
      <c r="J533" s="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  <c r="AM533" s="21"/>
      <c r="AN533" s="21"/>
      <c r="AO533" s="21"/>
      <c r="AP533" s="21"/>
      <c r="AQ533" s="21"/>
      <c r="AR533" s="21"/>
      <c r="AS533" s="21"/>
      <c r="AT533" s="21"/>
      <c r="AU533" s="21"/>
      <c r="AV533" s="21"/>
      <c r="AW533" s="21"/>
      <c r="AX533" s="21"/>
      <c r="AY533" s="21"/>
      <c r="AZ533" s="21"/>
      <c r="BA533" s="21"/>
      <c r="BB533" s="21"/>
      <c r="BC533" s="21"/>
      <c r="BD533" s="21"/>
      <c r="BE533" s="21"/>
      <c r="BF533" s="21"/>
      <c r="BG533" s="21"/>
      <c r="BH533" s="21"/>
      <c r="BI533" s="21"/>
      <c r="BJ533" s="21"/>
      <c r="BK533" s="21"/>
      <c r="BL533" s="21"/>
      <c r="BM533" s="21"/>
      <c r="BN533" s="21"/>
      <c r="BO533" s="21"/>
      <c r="BP533" s="21"/>
      <c r="BQ533" s="21"/>
      <c r="BR533" s="21"/>
    </row>
    <row r="534" spans="1:70" x14ac:dyDescent="0.2">
      <c r="A534" s="1"/>
      <c r="B534" s="3"/>
      <c r="C534" s="3"/>
      <c r="D534" s="3"/>
      <c r="E534" s="3"/>
      <c r="F534" s="1"/>
      <c r="G534" s="1"/>
      <c r="H534" s="1"/>
      <c r="I534" s="1"/>
      <c r="J534" s="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  <c r="AM534" s="21"/>
      <c r="AN534" s="21"/>
      <c r="AO534" s="21"/>
      <c r="AP534" s="21"/>
      <c r="AQ534" s="21"/>
      <c r="AR534" s="21"/>
      <c r="AS534" s="21"/>
      <c r="AT534" s="21"/>
      <c r="AU534" s="21"/>
      <c r="AV534" s="21"/>
      <c r="AW534" s="21"/>
      <c r="AX534" s="21"/>
      <c r="AY534" s="21"/>
      <c r="AZ534" s="21"/>
      <c r="BA534" s="21"/>
      <c r="BB534" s="21"/>
      <c r="BC534" s="21"/>
      <c r="BD534" s="21"/>
      <c r="BE534" s="21"/>
      <c r="BF534" s="21"/>
      <c r="BG534" s="21"/>
      <c r="BH534" s="21"/>
      <c r="BI534" s="21"/>
      <c r="BJ534" s="21"/>
      <c r="BK534" s="21"/>
      <c r="BL534" s="21"/>
      <c r="BM534" s="21"/>
      <c r="BN534" s="21"/>
      <c r="BO534" s="21"/>
      <c r="BP534" s="21"/>
      <c r="BQ534" s="21"/>
      <c r="BR534" s="21"/>
    </row>
    <row r="535" spans="1:70" x14ac:dyDescent="0.2">
      <c r="A535" s="1"/>
      <c r="B535" s="3"/>
      <c r="C535" s="3"/>
      <c r="D535" s="3"/>
      <c r="E535" s="3"/>
      <c r="F535" s="1"/>
      <c r="G535" s="1"/>
      <c r="H535" s="1"/>
      <c r="I535" s="1"/>
      <c r="J535" s="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  <c r="AL535" s="21"/>
      <c r="AM535" s="21"/>
      <c r="AN535" s="21"/>
      <c r="AO535" s="21"/>
      <c r="AP535" s="21"/>
      <c r="AQ535" s="21"/>
      <c r="AR535" s="21"/>
      <c r="AS535" s="21"/>
      <c r="AT535" s="21"/>
      <c r="AU535" s="21"/>
      <c r="AV535" s="21"/>
      <c r="AW535" s="21"/>
      <c r="AX535" s="21"/>
      <c r="AY535" s="21"/>
      <c r="AZ535" s="21"/>
      <c r="BA535" s="21"/>
      <c r="BB535" s="21"/>
      <c r="BC535" s="21"/>
      <c r="BD535" s="21"/>
      <c r="BE535" s="21"/>
      <c r="BF535" s="21"/>
      <c r="BG535" s="21"/>
      <c r="BH535" s="21"/>
      <c r="BI535" s="21"/>
      <c r="BJ535" s="21"/>
      <c r="BK535" s="21"/>
      <c r="BL535" s="21"/>
      <c r="BM535" s="21"/>
      <c r="BN535" s="21"/>
      <c r="BO535" s="21"/>
      <c r="BP535" s="21"/>
      <c r="BQ535" s="21"/>
      <c r="BR535" s="21"/>
    </row>
    <row r="536" spans="1:70" x14ac:dyDescent="0.2">
      <c r="A536" s="1"/>
      <c r="B536" s="3"/>
      <c r="C536" s="3"/>
      <c r="D536" s="3"/>
      <c r="E536" s="3"/>
      <c r="F536" s="1"/>
      <c r="G536" s="1"/>
      <c r="H536" s="1"/>
      <c r="I536" s="1"/>
      <c r="J536" s="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  <c r="AL536" s="21"/>
      <c r="AM536" s="21"/>
      <c r="AN536" s="21"/>
      <c r="AO536" s="21"/>
      <c r="AP536" s="21"/>
      <c r="AQ536" s="21"/>
      <c r="AR536" s="21"/>
      <c r="AS536" s="21"/>
      <c r="AT536" s="21"/>
      <c r="AU536" s="21"/>
      <c r="AV536" s="21"/>
      <c r="AW536" s="21"/>
      <c r="AX536" s="21"/>
      <c r="AY536" s="21"/>
      <c r="AZ536" s="21"/>
      <c r="BA536" s="21"/>
      <c r="BB536" s="21"/>
      <c r="BC536" s="21"/>
      <c r="BD536" s="21"/>
      <c r="BE536" s="21"/>
      <c r="BF536" s="21"/>
      <c r="BG536" s="21"/>
      <c r="BH536" s="21"/>
      <c r="BI536" s="21"/>
      <c r="BJ536" s="21"/>
      <c r="BK536" s="21"/>
      <c r="BL536" s="21"/>
      <c r="BM536" s="21"/>
      <c r="BN536" s="21"/>
      <c r="BO536" s="21"/>
      <c r="BP536" s="21"/>
      <c r="BQ536" s="21"/>
      <c r="BR536" s="21"/>
    </row>
    <row r="537" spans="1:70" x14ac:dyDescent="0.2">
      <c r="A537" s="1"/>
      <c r="B537" s="3"/>
      <c r="C537" s="3"/>
      <c r="D537" s="3"/>
      <c r="E537" s="3"/>
      <c r="F537" s="1"/>
      <c r="G537" s="1"/>
      <c r="H537" s="1"/>
      <c r="I537" s="1"/>
      <c r="J537" s="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  <c r="AM537" s="21"/>
      <c r="AN537" s="21"/>
      <c r="AO537" s="21"/>
      <c r="AP537" s="21"/>
      <c r="AQ537" s="21"/>
      <c r="AR537" s="21"/>
      <c r="AS537" s="21"/>
      <c r="AT537" s="21"/>
      <c r="AU537" s="21"/>
      <c r="AV537" s="21"/>
      <c r="AW537" s="21"/>
      <c r="AX537" s="21"/>
      <c r="AY537" s="21"/>
      <c r="AZ537" s="21"/>
      <c r="BA537" s="21"/>
      <c r="BB537" s="21"/>
      <c r="BC537" s="21"/>
      <c r="BD537" s="21"/>
      <c r="BE537" s="21"/>
      <c r="BF537" s="21"/>
      <c r="BG537" s="21"/>
      <c r="BH537" s="21"/>
      <c r="BI537" s="21"/>
      <c r="BJ537" s="21"/>
      <c r="BK537" s="21"/>
      <c r="BL537" s="21"/>
      <c r="BM537" s="21"/>
      <c r="BN537" s="21"/>
      <c r="BO537" s="21"/>
      <c r="BP537" s="21"/>
      <c r="BQ537" s="21"/>
      <c r="BR537" s="21"/>
    </row>
    <row r="538" spans="1:70" x14ac:dyDescent="0.2">
      <c r="A538" s="1"/>
      <c r="B538" s="3"/>
      <c r="C538" s="3"/>
      <c r="D538" s="3"/>
      <c r="E538" s="3"/>
      <c r="F538" s="1"/>
      <c r="G538" s="1"/>
      <c r="H538" s="1"/>
      <c r="I538" s="1"/>
      <c r="J538" s="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  <c r="AM538" s="21"/>
      <c r="AN538" s="21"/>
      <c r="AO538" s="21"/>
      <c r="AP538" s="21"/>
      <c r="AQ538" s="21"/>
      <c r="AR538" s="21"/>
      <c r="AS538" s="21"/>
      <c r="AT538" s="21"/>
      <c r="AU538" s="21"/>
      <c r="AV538" s="21"/>
      <c r="AW538" s="21"/>
      <c r="AX538" s="21"/>
      <c r="AY538" s="21"/>
      <c r="AZ538" s="21"/>
      <c r="BA538" s="21"/>
      <c r="BB538" s="21"/>
      <c r="BC538" s="21"/>
      <c r="BD538" s="21"/>
      <c r="BE538" s="21"/>
      <c r="BF538" s="21"/>
      <c r="BG538" s="21"/>
      <c r="BH538" s="21"/>
      <c r="BI538" s="21"/>
      <c r="BJ538" s="21"/>
      <c r="BK538" s="21"/>
      <c r="BL538" s="21"/>
      <c r="BM538" s="21"/>
      <c r="BN538" s="21"/>
      <c r="BO538" s="21"/>
      <c r="BP538" s="21"/>
      <c r="BQ538" s="21"/>
      <c r="BR538" s="21"/>
    </row>
    <row r="539" spans="1:70" x14ac:dyDescent="0.2">
      <c r="A539" s="1"/>
      <c r="B539" s="3"/>
      <c r="C539" s="3"/>
      <c r="D539" s="3"/>
      <c r="E539" s="3"/>
      <c r="F539" s="1"/>
      <c r="G539" s="1"/>
      <c r="H539" s="1"/>
      <c r="I539" s="1"/>
      <c r="J539" s="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  <c r="AL539" s="21"/>
      <c r="AM539" s="21"/>
      <c r="AN539" s="21"/>
      <c r="AO539" s="21"/>
      <c r="AP539" s="21"/>
      <c r="AQ539" s="21"/>
      <c r="AR539" s="21"/>
      <c r="AS539" s="21"/>
      <c r="AT539" s="21"/>
      <c r="AU539" s="21"/>
      <c r="AV539" s="21"/>
      <c r="AW539" s="21"/>
      <c r="AX539" s="21"/>
      <c r="AY539" s="21"/>
      <c r="AZ539" s="21"/>
      <c r="BA539" s="21"/>
      <c r="BB539" s="21"/>
      <c r="BC539" s="21"/>
      <c r="BD539" s="21"/>
      <c r="BE539" s="21"/>
      <c r="BF539" s="21"/>
      <c r="BG539" s="21"/>
      <c r="BH539" s="21"/>
      <c r="BI539" s="21"/>
      <c r="BJ539" s="21"/>
      <c r="BK539" s="21"/>
      <c r="BL539" s="21"/>
      <c r="BM539" s="21"/>
      <c r="BN539" s="21"/>
      <c r="BO539" s="21"/>
      <c r="BP539" s="21"/>
      <c r="BQ539" s="21"/>
      <c r="BR539" s="21"/>
    </row>
    <row r="540" spans="1:70" x14ac:dyDescent="0.2">
      <c r="A540" s="1"/>
      <c r="B540" s="3"/>
      <c r="C540" s="3"/>
      <c r="D540" s="3"/>
      <c r="E540" s="3"/>
      <c r="F540" s="1"/>
      <c r="G540" s="1"/>
      <c r="H540" s="1"/>
      <c r="I540" s="1"/>
      <c r="J540" s="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  <c r="AN540" s="21"/>
      <c r="AO540" s="21"/>
      <c r="AP540" s="21"/>
      <c r="AQ540" s="21"/>
      <c r="AR540" s="21"/>
      <c r="AS540" s="21"/>
      <c r="AT540" s="21"/>
      <c r="AU540" s="21"/>
      <c r="AV540" s="21"/>
      <c r="AW540" s="21"/>
      <c r="AX540" s="21"/>
      <c r="AY540" s="21"/>
      <c r="AZ540" s="21"/>
      <c r="BA540" s="21"/>
      <c r="BB540" s="21"/>
      <c r="BC540" s="21"/>
      <c r="BD540" s="21"/>
      <c r="BE540" s="21"/>
      <c r="BF540" s="21"/>
      <c r="BG540" s="21"/>
      <c r="BH540" s="21"/>
      <c r="BI540" s="21"/>
      <c r="BJ540" s="21"/>
      <c r="BK540" s="21"/>
      <c r="BL540" s="21"/>
      <c r="BM540" s="21"/>
      <c r="BN540" s="21"/>
      <c r="BO540" s="21"/>
      <c r="BP540" s="21"/>
      <c r="BQ540" s="21"/>
      <c r="BR540" s="21"/>
    </row>
    <row r="541" spans="1:70" x14ac:dyDescent="0.2">
      <c r="A541" s="1"/>
      <c r="B541" s="3"/>
      <c r="C541" s="3"/>
      <c r="D541" s="3"/>
      <c r="E541" s="3"/>
      <c r="F541" s="1"/>
      <c r="G541" s="1"/>
      <c r="H541" s="1"/>
      <c r="I541" s="1"/>
      <c r="J541" s="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  <c r="AL541" s="21"/>
      <c r="AM541" s="21"/>
      <c r="AN541" s="21"/>
      <c r="AO541" s="21"/>
      <c r="AP541" s="21"/>
      <c r="AQ541" s="21"/>
      <c r="AR541" s="21"/>
      <c r="AS541" s="21"/>
      <c r="AT541" s="21"/>
      <c r="AU541" s="21"/>
      <c r="AV541" s="21"/>
      <c r="AW541" s="21"/>
      <c r="AX541" s="21"/>
      <c r="AY541" s="21"/>
      <c r="AZ541" s="21"/>
      <c r="BA541" s="21"/>
      <c r="BB541" s="21"/>
      <c r="BC541" s="21"/>
      <c r="BD541" s="21"/>
      <c r="BE541" s="21"/>
      <c r="BF541" s="21"/>
      <c r="BG541" s="21"/>
      <c r="BH541" s="21"/>
      <c r="BI541" s="21"/>
      <c r="BJ541" s="21"/>
      <c r="BK541" s="21"/>
      <c r="BL541" s="21"/>
      <c r="BM541" s="21"/>
      <c r="BN541" s="21"/>
      <c r="BO541" s="21"/>
      <c r="BP541" s="21"/>
      <c r="BQ541" s="21"/>
      <c r="BR541" s="21"/>
    </row>
    <row r="542" spans="1:70" x14ac:dyDescent="0.2">
      <c r="A542" s="1"/>
      <c r="B542" s="3"/>
      <c r="C542" s="3"/>
      <c r="D542" s="3"/>
      <c r="E542" s="3"/>
      <c r="F542" s="1"/>
      <c r="G542" s="1"/>
      <c r="H542" s="1"/>
      <c r="I542" s="1"/>
      <c r="J542" s="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/>
      <c r="AO542" s="21"/>
      <c r="AP542" s="21"/>
      <c r="AQ542" s="21"/>
      <c r="AR542" s="21"/>
      <c r="AS542" s="21"/>
      <c r="AT542" s="21"/>
      <c r="AU542" s="21"/>
      <c r="AV542" s="21"/>
      <c r="AW542" s="21"/>
      <c r="AX542" s="21"/>
      <c r="AY542" s="21"/>
      <c r="AZ542" s="21"/>
      <c r="BA542" s="21"/>
      <c r="BB542" s="21"/>
      <c r="BC542" s="21"/>
      <c r="BD542" s="21"/>
      <c r="BE542" s="21"/>
      <c r="BF542" s="21"/>
      <c r="BG542" s="21"/>
      <c r="BH542" s="21"/>
      <c r="BI542" s="21"/>
      <c r="BJ542" s="21"/>
      <c r="BK542" s="21"/>
      <c r="BL542" s="21"/>
      <c r="BM542" s="21"/>
      <c r="BN542" s="21"/>
      <c r="BO542" s="21"/>
      <c r="BP542" s="21"/>
      <c r="BQ542" s="21"/>
      <c r="BR542" s="21"/>
    </row>
    <row r="543" spans="1:70" x14ac:dyDescent="0.2">
      <c r="A543" s="1"/>
      <c r="B543" s="3"/>
      <c r="C543" s="3"/>
      <c r="D543" s="3"/>
      <c r="E543" s="3"/>
      <c r="F543" s="1"/>
      <c r="G543" s="1"/>
      <c r="H543" s="1"/>
      <c r="I543" s="1"/>
      <c r="J543" s="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/>
      <c r="AO543" s="21"/>
      <c r="AP543" s="21"/>
      <c r="AQ543" s="21"/>
      <c r="AR543" s="21"/>
      <c r="AS543" s="21"/>
      <c r="AT543" s="21"/>
      <c r="AU543" s="21"/>
      <c r="AV543" s="21"/>
      <c r="AW543" s="21"/>
      <c r="AX543" s="21"/>
      <c r="AY543" s="21"/>
      <c r="AZ543" s="21"/>
      <c r="BA543" s="21"/>
      <c r="BB543" s="21"/>
      <c r="BC543" s="21"/>
      <c r="BD543" s="21"/>
      <c r="BE543" s="21"/>
      <c r="BF543" s="21"/>
      <c r="BG543" s="21"/>
      <c r="BH543" s="21"/>
      <c r="BI543" s="21"/>
      <c r="BJ543" s="21"/>
      <c r="BK543" s="21"/>
      <c r="BL543" s="21"/>
      <c r="BM543" s="21"/>
      <c r="BN543" s="21"/>
      <c r="BO543" s="21"/>
      <c r="BP543" s="21"/>
      <c r="BQ543" s="21"/>
      <c r="BR543" s="21"/>
    </row>
    <row r="544" spans="1:70" x14ac:dyDescent="0.2">
      <c r="A544" s="1"/>
      <c r="B544" s="3"/>
      <c r="C544" s="3"/>
      <c r="D544" s="3"/>
      <c r="E544" s="3"/>
      <c r="F544" s="1"/>
      <c r="G544" s="1"/>
      <c r="H544" s="1"/>
      <c r="I544" s="1"/>
      <c r="J544" s="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/>
      <c r="AO544" s="21"/>
      <c r="AP544" s="21"/>
      <c r="AQ544" s="21"/>
      <c r="AR544" s="21"/>
      <c r="AS544" s="21"/>
      <c r="AT544" s="21"/>
      <c r="AU544" s="21"/>
      <c r="AV544" s="21"/>
      <c r="AW544" s="21"/>
      <c r="AX544" s="21"/>
      <c r="AY544" s="21"/>
      <c r="AZ544" s="21"/>
      <c r="BA544" s="21"/>
      <c r="BB544" s="21"/>
      <c r="BC544" s="21"/>
      <c r="BD544" s="21"/>
      <c r="BE544" s="21"/>
      <c r="BF544" s="21"/>
      <c r="BG544" s="21"/>
      <c r="BH544" s="21"/>
      <c r="BI544" s="21"/>
      <c r="BJ544" s="21"/>
      <c r="BK544" s="21"/>
      <c r="BL544" s="21"/>
      <c r="BM544" s="21"/>
      <c r="BN544" s="21"/>
      <c r="BO544" s="21"/>
      <c r="BP544" s="21"/>
      <c r="BQ544" s="21"/>
      <c r="BR544" s="21"/>
    </row>
    <row r="545" spans="1:70" x14ac:dyDescent="0.2">
      <c r="A545" s="1"/>
      <c r="B545" s="3"/>
      <c r="C545" s="3"/>
      <c r="D545" s="3"/>
      <c r="E545" s="3"/>
      <c r="F545" s="1"/>
      <c r="G545" s="1"/>
      <c r="H545" s="1"/>
      <c r="I545" s="1"/>
      <c r="J545" s="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/>
      <c r="AO545" s="21"/>
      <c r="AP545" s="21"/>
      <c r="AQ545" s="21"/>
      <c r="AR545" s="21"/>
      <c r="AS545" s="21"/>
      <c r="AT545" s="21"/>
      <c r="AU545" s="21"/>
      <c r="AV545" s="21"/>
      <c r="AW545" s="21"/>
      <c r="AX545" s="21"/>
      <c r="AY545" s="21"/>
      <c r="AZ545" s="21"/>
      <c r="BA545" s="21"/>
      <c r="BB545" s="21"/>
      <c r="BC545" s="21"/>
      <c r="BD545" s="21"/>
      <c r="BE545" s="21"/>
      <c r="BF545" s="21"/>
      <c r="BG545" s="21"/>
      <c r="BH545" s="21"/>
      <c r="BI545" s="21"/>
      <c r="BJ545" s="21"/>
      <c r="BK545" s="21"/>
      <c r="BL545" s="21"/>
      <c r="BM545" s="21"/>
      <c r="BN545" s="21"/>
      <c r="BO545" s="21"/>
      <c r="BP545" s="21"/>
      <c r="BQ545" s="21"/>
      <c r="BR545" s="21"/>
    </row>
    <row r="546" spans="1:70" x14ac:dyDescent="0.2">
      <c r="A546" s="1"/>
      <c r="B546" s="3"/>
      <c r="C546" s="3"/>
      <c r="D546" s="3"/>
      <c r="E546" s="3"/>
      <c r="F546" s="1"/>
      <c r="G546" s="1"/>
      <c r="H546" s="1"/>
      <c r="I546" s="1"/>
      <c r="J546" s="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  <c r="AN546" s="21"/>
      <c r="AO546" s="21"/>
      <c r="AP546" s="21"/>
      <c r="AQ546" s="21"/>
      <c r="AR546" s="21"/>
      <c r="AS546" s="21"/>
      <c r="AT546" s="21"/>
      <c r="AU546" s="21"/>
      <c r="AV546" s="21"/>
      <c r="AW546" s="21"/>
      <c r="AX546" s="21"/>
      <c r="AY546" s="21"/>
      <c r="AZ546" s="21"/>
      <c r="BA546" s="21"/>
      <c r="BB546" s="21"/>
      <c r="BC546" s="21"/>
      <c r="BD546" s="21"/>
      <c r="BE546" s="21"/>
      <c r="BF546" s="21"/>
      <c r="BG546" s="21"/>
      <c r="BH546" s="21"/>
      <c r="BI546" s="21"/>
      <c r="BJ546" s="21"/>
      <c r="BK546" s="21"/>
      <c r="BL546" s="21"/>
      <c r="BM546" s="21"/>
      <c r="BN546" s="21"/>
      <c r="BO546" s="21"/>
      <c r="BP546" s="21"/>
      <c r="BQ546" s="21"/>
      <c r="BR546" s="21"/>
    </row>
    <row r="547" spans="1:70" x14ac:dyDescent="0.2">
      <c r="A547" s="1"/>
      <c r="B547" s="3"/>
      <c r="C547" s="3"/>
      <c r="D547" s="3"/>
      <c r="E547" s="3"/>
      <c r="F547" s="1"/>
      <c r="G547" s="1"/>
      <c r="H547" s="1"/>
      <c r="I547" s="1"/>
      <c r="J547" s="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  <c r="AL547" s="21"/>
      <c r="AM547" s="21"/>
      <c r="AN547" s="21"/>
      <c r="AO547" s="21"/>
      <c r="AP547" s="21"/>
      <c r="AQ547" s="21"/>
      <c r="AR547" s="21"/>
      <c r="AS547" s="21"/>
      <c r="AT547" s="21"/>
      <c r="AU547" s="21"/>
      <c r="AV547" s="21"/>
      <c r="AW547" s="21"/>
      <c r="AX547" s="21"/>
      <c r="AY547" s="21"/>
      <c r="AZ547" s="21"/>
      <c r="BA547" s="21"/>
      <c r="BB547" s="21"/>
      <c r="BC547" s="21"/>
      <c r="BD547" s="21"/>
      <c r="BE547" s="21"/>
      <c r="BF547" s="21"/>
      <c r="BG547" s="21"/>
      <c r="BH547" s="21"/>
      <c r="BI547" s="21"/>
      <c r="BJ547" s="21"/>
      <c r="BK547" s="21"/>
      <c r="BL547" s="21"/>
      <c r="BM547" s="21"/>
      <c r="BN547" s="21"/>
      <c r="BO547" s="21"/>
      <c r="BP547" s="21"/>
      <c r="BQ547" s="21"/>
      <c r="BR547" s="21"/>
    </row>
    <row r="548" spans="1:70" x14ac:dyDescent="0.2">
      <c r="A548" s="1"/>
      <c r="B548" s="3"/>
      <c r="C548" s="3"/>
      <c r="D548" s="3"/>
      <c r="E548" s="3"/>
      <c r="F548" s="1"/>
      <c r="G548" s="1"/>
      <c r="H548" s="1"/>
      <c r="I548" s="1"/>
      <c r="J548" s="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  <c r="AM548" s="21"/>
      <c r="AN548" s="21"/>
      <c r="AO548" s="21"/>
      <c r="AP548" s="21"/>
      <c r="AQ548" s="21"/>
      <c r="AR548" s="21"/>
      <c r="AS548" s="21"/>
      <c r="AT548" s="21"/>
      <c r="AU548" s="21"/>
      <c r="AV548" s="21"/>
      <c r="AW548" s="21"/>
      <c r="AX548" s="21"/>
      <c r="AY548" s="21"/>
      <c r="AZ548" s="21"/>
      <c r="BA548" s="21"/>
      <c r="BB548" s="21"/>
      <c r="BC548" s="21"/>
      <c r="BD548" s="21"/>
      <c r="BE548" s="21"/>
      <c r="BF548" s="21"/>
      <c r="BG548" s="21"/>
      <c r="BH548" s="21"/>
      <c r="BI548" s="21"/>
      <c r="BJ548" s="21"/>
      <c r="BK548" s="21"/>
      <c r="BL548" s="21"/>
      <c r="BM548" s="21"/>
      <c r="BN548" s="21"/>
      <c r="BO548" s="21"/>
      <c r="BP548" s="21"/>
      <c r="BQ548" s="21"/>
      <c r="BR548" s="21"/>
    </row>
    <row r="549" spans="1:70" x14ac:dyDescent="0.2">
      <c r="A549" s="1"/>
      <c r="B549" s="3"/>
      <c r="C549" s="3"/>
      <c r="D549" s="3"/>
      <c r="E549" s="3"/>
      <c r="F549" s="1"/>
      <c r="G549" s="1"/>
      <c r="H549" s="1"/>
      <c r="I549" s="1"/>
      <c r="J549" s="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  <c r="AL549" s="21"/>
      <c r="AM549" s="21"/>
      <c r="AN549" s="21"/>
      <c r="AO549" s="21"/>
      <c r="AP549" s="21"/>
      <c r="AQ549" s="21"/>
      <c r="AR549" s="21"/>
      <c r="AS549" s="21"/>
      <c r="AT549" s="21"/>
      <c r="AU549" s="21"/>
      <c r="AV549" s="21"/>
      <c r="AW549" s="21"/>
      <c r="AX549" s="21"/>
      <c r="AY549" s="21"/>
      <c r="AZ549" s="21"/>
      <c r="BA549" s="21"/>
      <c r="BB549" s="21"/>
      <c r="BC549" s="21"/>
      <c r="BD549" s="21"/>
      <c r="BE549" s="21"/>
      <c r="BF549" s="21"/>
      <c r="BG549" s="21"/>
      <c r="BH549" s="21"/>
      <c r="BI549" s="21"/>
      <c r="BJ549" s="21"/>
      <c r="BK549" s="21"/>
      <c r="BL549" s="21"/>
      <c r="BM549" s="21"/>
      <c r="BN549" s="21"/>
      <c r="BO549" s="21"/>
      <c r="BP549" s="21"/>
      <c r="BQ549" s="21"/>
      <c r="BR549" s="21"/>
    </row>
    <row r="550" spans="1:70" x14ac:dyDescent="0.2">
      <c r="A550" s="1"/>
      <c r="B550" s="3"/>
      <c r="C550" s="3"/>
      <c r="D550" s="3"/>
      <c r="E550" s="3"/>
      <c r="F550" s="1"/>
      <c r="G550" s="1"/>
      <c r="H550" s="1"/>
      <c r="I550" s="1"/>
      <c r="J550" s="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  <c r="AN550" s="21"/>
      <c r="AO550" s="21"/>
      <c r="AP550" s="21"/>
      <c r="AQ550" s="21"/>
      <c r="AR550" s="21"/>
      <c r="AS550" s="21"/>
      <c r="AT550" s="21"/>
      <c r="AU550" s="21"/>
      <c r="AV550" s="21"/>
      <c r="AW550" s="21"/>
      <c r="AX550" s="21"/>
      <c r="AY550" s="21"/>
      <c r="AZ550" s="21"/>
      <c r="BA550" s="21"/>
      <c r="BB550" s="21"/>
      <c r="BC550" s="21"/>
      <c r="BD550" s="21"/>
      <c r="BE550" s="21"/>
      <c r="BF550" s="21"/>
      <c r="BG550" s="21"/>
      <c r="BH550" s="21"/>
      <c r="BI550" s="21"/>
      <c r="BJ550" s="21"/>
      <c r="BK550" s="21"/>
      <c r="BL550" s="21"/>
      <c r="BM550" s="21"/>
      <c r="BN550" s="21"/>
      <c r="BO550" s="21"/>
      <c r="BP550" s="21"/>
      <c r="BQ550" s="21"/>
      <c r="BR550" s="21"/>
    </row>
    <row r="551" spans="1:70" x14ac:dyDescent="0.2">
      <c r="A551" s="1"/>
      <c r="B551" s="3"/>
      <c r="C551" s="3"/>
      <c r="D551" s="3"/>
      <c r="E551" s="3"/>
      <c r="F551" s="1"/>
      <c r="G551" s="1"/>
      <c r="H551" s="1"/>
      <c r="I551" s="1"/>
      <c r="J551" s="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  <c r="AL551" s="21"/>
      <c r="AM551" s="21"/>
      <c r="AN551" s="21"/>
      <c r="AO551" s="21"/>
      <c r="AP551" s="21"/>
      <c r="AQ551" s="21"/>
      <c r="AR551" s="21"/>
      <c r="AS551" s="21"/>
      <c r="AT551" s="21"/>
      <c r="AU551" s="21"/>
      <c r="AV551" s="21"/>
      <c r="AW551" s="21"/>
      <c r="AX551" s="21"/>
      <c r="AY551" s="21"/>
      <c r="AZ551" s="21"/>
      <c r="BA551" s="21"/>
      <c r="BB551" s="21"/>
      <c r="BC551" s="21"/>
      <c r="BD551" s="21"/>
      <c r="BE551" s="21"/>
      <c r="BF551" s="21"/>
      <c r="BG551" s="21"/>
      <c r="BH551" s="21"/>
      <c r="BI551" s="21"/>
      <c r="BJ551" s="21"/>
      <c r="BK551" s="21"/>
      <c r="BL551" s="21"/>
      <c r="BM551" s="21"/>
      <c r="BN551" s="21"/>
      <c r="BO551" s="21"/>
      <c r="BP551" s="21"/>
      <c r="BQ551" s="21"/>
      <c r="BR551" s="21"/>
    </row>
    <row r="552" spans="1:70" x14ac:dyDescent="0.2">
      <c r="A552" s="1"/>
      <c r="B552" s="3"/>
      <c r="C552" s="3"/>
      <c r="D552" s="3"/>
      <c r="E552" s="3"/>
      <c r="F552" s="1"/>
      <c r="G552" s="1"/>
      <c r="H552" s="1"/>
      <c r="I552" s="1"/>
      <c r="J552" s="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  <c r="AL552" s="21"/>
      <c r="AM552" s="21"/>
      <c r="AN552" s="21"/>
      <c r="AO552" s="21"/>
      <c r="AP552" s="21"/>
      <c r="AQ552" s="21"/>
      <c r="AR552" s="21"/>
      <c r="AS552" s="21"/>
      <c r="AT552" s="21"/>
      <c r="AU552" s="21"/>
      <c r="AV552" s="21"/>
      <c r="AW552" s="21"/>
      <c r="AX552" s="21"/>
      <c r="AY552" s="21"/>
      <c r="AZ552" s="21"/>
      <c r="BA552" s="21"/>
      <c r="BB552" s="21"/>
      <c r="BC552" s="21"/>
      <c r="BD552" s="21"/>
      <c r="BE552" s="21"/>
      <c r="BF552" s="21"/>
      <c r="BG552" s="21"/>
      <c r="BH552" s="21"/>
      <c r="BI552" s="21"/>
      <c r="BJ552" s="21"/>
      <c r="BK552" s="21"/>
      <c r="BL552" s="21"/>
      <c r="BM552" s="21"/>
      <c r="BN552" s="21"/>
      <c r="BO552" s="21"/>
      <c r="BP552" s="21"/>
      <c r="BQ552" s="21"/>
      <c r="BR552" s="21"/>
    </row>
    <row r="553" spans="1:70" x14ac:dyDescent="0.2">
      <c r="A553" s="1"/>
      <c r="B553" s="3"/>
      <c r="C553" s="3"/>
      <c r="D553" s="3"/>
      <c r="E553" s="3"/>
      <c r="F553" s="1"/>
      <c r="G553" s="1"/>
      <c r="H553" s="1"/>
      <c r="I553" s="1"/>
      <c r="J553" s="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  <c r="AL553" s="21"/>
      <c r="AM553" s="21"/>
      <c r="AN553" s="21"/>
      <c r="AO553" s="21"/>
      <c r="AP553" s="21"/>
      <c r="AQ553" s="21"/>
      <c r="AR553" s="21"/>
      <c r="AS553" s="21"/>
      <c r="AT553" s="21"/>
      <c r="AU553" s="21"/>
      <c r="AV553" s="21"/>
      <c r="AW553" s="21"/>
      <c r="AX553" s="21"/>
      <c r="AY553" s="21"/>
      <c r="AZ553" s="21"/>
      <c r="BA553" s="21"/>
      <c r="BB553" s="21"/>
      <c r="BC553" s="21"/>
      <c r="BD553" s="21"/>
      <c r="BE553" s="21"/>
      <c r="BF553" s="21"/>
      <c r="BG553" s="21"/>
      <c r="BH553" s="21"/>
      <c r="BI553" s="21"/>
      <c r="BJ553" s="21"/>
      <c r="BK553" s="21"/>
      <c r="BL553" s="21"/>
      <c r="BM553" s="21"/>
      <c r="BN553" s="21"/>
      <c r="BO553" s="21"/>
      <c r="BP553" s="21"/>
      <c r="BQ553" s="21"/>
      <c r="BR553" s="21"/>
    </row>
    <row r="554" spans="1:70" x14ac:dyDescent="0.2">
      <c r="A554" s="1"/>
      <c r="B554" s="3"/>
      <c r="C554" s="3"/>
      <c r="D554" s="3"/>
      <c r="E554" s="3"/>
      <c r="F554" s="1"/>
      <c r="G554" s="1"/>
      <c r="H554" s="1"/>
      <c r="I554" s="1"/>
      <c r="J554" s="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  <c r="AJ554" s="21"/>
      <c r="AK554" s="21"/>
      <c r="AL554" s="21"/>
      <c r="AM554" s="21"/>
      <c r="AN554" s="21"/>
      <c r="AO554" s="21"/>
      <c r="AP554" s="21"/>
      <c r="AQ554" s="21"/>
      <c r="AR554" s="21"/>
      <c r="AS554" s="21"/>
      <c r="AT554" s="21"/>
      <c r="AU554" s="21"/>
      <c r="AV554" s="21"/>
      <c r="AW554" s="21"/>
      <c r="AX554" s="21"/>
      <c r="AY554" s="21"/>
      <c r="AZ554" s="21"/>
      <c r="BA554" s="21"/>
      <c r="BB554" s="21"/>
      <c r="BC554" s="21"/>
      <c r="BD554" s="21"/>
      <c r="BE554" s="21"/>
      <c r="BF554" s="21"/>
      <c r="BG554" s="21"/>
      <c r="BH554" s="21"/>
      <c r="BI554" s="21"/>
      <c r="BJ554" s="21"/>
      <c r="BK554" s="21"/>
      <c r="BL554" s="21"/>
      <c r="BM554" s="21"/>
      <c r="BN554" s="21"/>
      <c r="BO554" s="21"/>
      <c r="BP554" s="21"/>
      <c r="BQ554" s="21"/>
      <c r="BR554" s="21"/>
    </row>
    <row r="555" spans="1:70" x14ac:dyDescent="0.2">
      <c r="A555" s="1"/>
      <c r="B555" s="3"/>
      <c r="C555" s="3"/>
      <c r="D555" s="3"/>
      <c r="E555" s="3"/>
      <c r="F555" s="1"/>
      <c r="G555" s="1"/>
      <c r="H555" s="1"/>
      <c r="I555" s="1"/>
      <c r="J555" s="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  <c r="AL555" s="21"/>
      <c r="AM555" s="21"/>
      <c r="AN555" s="21"/>
      <c r="AO555" s="21"/>
      <c r="AP555" s="21"/>
      <c r="AQ555" s="21"/>
      <c r="AR555" s="21"/>
      <c r="AS555" s="21"/>
      <c r="AT555" s="21"/>
      <c r="AU555" s="21"/>
      <c r="AV555" s="21"/>
      <c r="AW555" s="21"/>
      <c r="AX555" s="21"/>
      <c r="AY555" s="21"/>
      <c r="AZ555" s="21"/>
      <c r="BA555" s="21"/>
      <c r="BB555" s="21"/>
      <c r="BC555" s="21"/>
      <c r="BD555" s="21"/>
      <c r="BE555" s="21"/>
      <c r="BF555" s="21"/>
      <c r="BG555" s="21"/>
      <c r="BH555" s="21"/>
      <c r="BI555" s="21"/>
      <c r="BJ555" s="21"/>
      <c r="BK555" s="21"/>
      <c r="BL555" s="21"/>
      <c r="BM555" s="21"/>
      <c r="BN555" s="21"/>
      <c r="BO555" s="21"/>
      <c r="BP555" s="21"/>
      <c r="BQ555" s="21"/>
      <c r="BR555" s="21"/>
    </row>
    <row r="556" spans="1:70" x14ac:dyDescent="0.2">
      <c r="A556" s="1"/>
      <c r="B556" s="3"/>
      <c r="C556" s="3"/>
      <c r="D556" s="3"/>
      <c r="E556" s="3"/>
      <c r="F556" s="1"/>
      <c r="G556" s="1"/>
      <c r="H556" s="1"/>
      <c r="I556" s="1"/>
      <c r="J556" s="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  <c r="AL556" s="21"/>
      <c r="AM556" s="21"/>
      <c r="AN556" s="21"/>
      <c r="AO556" s="21"/>
      <c r="AP556" s="21"/>
      <c r="AQ556" s="21"/>
      <c r="AR556" s="21"/>
      <c r="AS556" s="21"/>
      <c r="AT556" s="21"/>
      <c r="AU556" s="21"/>
      <c r="AV556" s="21"/>
      <c r="AW556" s="21"/>
      <c r="AX556" s="21"/>
      <c r="AY556" s="21"/>
      <c r="AZ556" s="21"/>
      <c r="BA556" s="21"/>
      <c r="BB556" s="21"/>
      <c r="BC556" s="21"/>
      <c r="BD556" s="21"/>
      <c r="BE556" s="21"/>
      <c r="BF556" s="21"/>
      <c r="BG556" s="21"/>
      <c r="BH556" s="21"/>
      <c r="BI556" s="21"/>
      <c r="BJ556" s="21"/>
      <c r="BK556" s="21"/>
      <c r="BL556" s="21"/>
      <c r="BM556" s="21"/>
      <c r="BN556" s="21"/>
      <c r="BO556" s="21"/>
      <c r="BP556" s="21"/>
      <c r="BQ556" s="21"/>
      <c r="BR556" s="21"/>
    </row>
    <row r="557" spans="1:70" x14ac:dyDescent="0.2">
      <c r="A557" s="1"/>
      <c r="B557" s="3"/>
      <c r="C557" s="3"/>
      <c r="D557" s="3"/>
      <c r="E557" s="3"/>
      <c r="F557" s="1"/>
      <c r="G557" s="1"/>
      <c r="H557" s="1"/>
      <c r="I557" s="1"/>
      <c r="J557" s="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  <c r="AJ557" s="21"/>
      <c r="AK557" s="21"/>
      <c r="AL557" s="21"/>
      <c r="AM557" s="21"/>
      <c r="AN557" s="21"/>
      <c r="AO557" s="21"/>
      <c r="AP557" s="21"/>
      <c r="AQ557" s="21"/>
      <c r="AR557" s="21"/>
      <c r="AS557" s="21"/>
      <c r="AT557" s="21"/>
      <c r="AU557" s="21"/>
      <c r="AV557" s="21"/>
      <c r="AW557" s="21"/>
      <c r="AX557" s="21"/>
      <c r="AY557" s="21"/>
      <c r="AZ557" s="21"/>
      <c r="BA557" s="21"/>
      <c r="BB557" s="21"/>
      <c r="BC557" s="21"/>
      <c r="BD557" s="21"/>
      <c r="BE557" s="21"/>
      <c r="BF557" s="21"/>
      <c r="BG557" s="21"/>
      <c r="BH557" s="21"/>
      <c r="BI557" s="21"/>
      <c r="BJ557" s="21"/>
      <c r="BK557" s="21"/>
      <c r="BL557" s="21"/>
      <c r="BM557" s="21"/>
      <c r="BN557" s="21"/>
      <c r="BO557" s="21"/>
      <c r="BP557" s="21"/>
      <c r="BQ557" s="21"/>
      <c r="BR557" s="21"/>
    </row>
    <row r="558" spans="1:70" x14ac:dyDescent="0.2">
      <c r="A558" s="1"/>
      <c r="B558" s="3"/>
      <c r="C558" s="3"/>
      <c r="D558" s="3"/>
      <c r="E558" s="3"/>
      <c r="F558" s="1"/>
      <c r="G558" s="1"/>
      <c r="H558" s="1"/>
      <c r="I558" s="1"/>
      <c r="J558" s="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  <c r="AJ558" s="21"/>
      <c r="AK558" s="21"/>
      <c r="AL558" s="21"/>
      <c r="AM558" s="21"/>
      <c r="AN558" s="21"/>
      <c r="AO558" s="21"/>
      <c r="AP558" s="21"/>
      <c r="AQ558" s="21"/>
      <c r="AR558" s="21"/>
      <c r="AS558" s="21"/>
      <c r="AT558" s="21"/>
      <c r="AU558" s="21"/>
      <c r="AV558" s="21"/>
      <c r="AW558" s="21"/>
      <c r="AX558" s="21"/>
      <c r="AY558" s="21"/>
      <c r="AZ558" s="21"/>
      <c r="BA558" s="21"/>
      <c r="BB558" s="21"/>
      <c r="BC558" s="21"/>
      <c r="BD558" s="21"/>
      <c r="BE558" s="21"/>
      <c r="BF558" s="21"/>
      <c r="BG558" s="21"/>
      <c r="BH558" s="21"/>
      <c r="BI558" s="21"/>
      <c r="BJ558" s="21"/>
      <c r="BK558" s="21"/>
      <c r="BL558" s="21"/>
      <c r="BM558" s="21"/>
      <c r="BN558" s="21"/>
      <c r="BO558" s="21"/>
      <c r="BP558" s="21"/>
      <c r="BQ558" s="21"/>
      <c r="BR558" s="21"/>
    </row>
    <row r="559" spans="1:70" x14ac:dyDescent="0.2">
      <c r="A559" s="1"/>
      <c r="B559" s="3"/>
      <c r="C559" s="3"/>
      <c r="D559" s="3"/>
      <c r="E559" s="3"/>
      <c r="F559" s="1"/>
      <c r="G559" s="1"/>
      <c r="H559" s="1"/>
      <c r="I559" s="1"/>
      <c r="J559" s="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  <c r="AJ559" s="21"/>
      <c r="AK559" s="21"/>
      <c r="AL559" s="21"/>
      <c r="AM559" s="21"/>
      <c r="AN559" s="21"/>
      <c r="AO559" s="21"/>
      <c r="AP559" s="21"/>
      <c r="AQ559" s="21"/>
      <c r="AR559" s="21"/>
      <c r="AS559" s="21"/>
      <c r="AT559" s="21"/>
      <c r="AU559" s="21"/>
      <c r="AV559" s="21"/>
      <c r="AW559" s="21"/>
      <c r="AX559" s="21"/>
      <c r="AY559" s="21"/>
      <c r="AZ559" s="21"/>
      <c r="BA559" s="21"/>
      <c r="BB559" s="21"/>
      <c r="BC559" s="21"/>
      <c r="BD559" s="21"/>
      <c r="BE559" s="21"/>
      <c r="BF559" s="21"/>
      <c r="BG559" s="21"/>
      <c r="BH559" s="21"/>
      <c r="BI559" s="21"/>
      <c r="BJ559" s="21"/>
      <c r="BK559" s="21"/>
      <c r="BL559" s="21"/>
      <c r="BM559" s="21"/>
      <c r="BN559" s="21"/>
      <c r="BO559" s="21"/>
      <c r="BP559" s="21"/>
      <c r="BQ559" s="21"/>
      <c r="BR559" s="21"/>
    </row>
    <row r="560" spans="1:70" x14ac:dyDescent="0.2">
      <c r="A560" s="1"/>
      <c r="B560" s="3"/>
      <c r="C560" s="3"/>
      <c r="D560" s="3"/>
      <c r="E560" s="3"/>
      <c r="F560" s="1"/>
      <c r="G560" s="1"/>
      <c r="H560" s="1"/>
      <c r="I560" s="1"/>
      <c r="J560" s="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  <c r="AJ560" s="21"/>
      <c r="AK560" s="21"/>
      <c r="AL560" s="21"/>
      <c r="AM560" s="21"/>
      <c r="AN560" s="21"/>
      <c r="AO560" s="21"/>
      <c r="AP560" s="21"/>
      <c r="AQ560" s="21"/>
      <c r="AR560" s="21"/>
      <c r="AS560" s="21"/>
      <c r="AT560" s="21"/>
      <c r="AU560" s="21"/>
      <c r="AV560" s="21"/>
      <c r="AW560" s="21"/>
      <c r="AX560" s="21"/>
      <c r="AY560" s="21"/>
      <c r="AZ560" s="21"/>
      <c r="BA560" s="21"/>
      <c r="BB560" s="21"/>
      <c r="BC560" s="21"/>
      <c r="BD560" s="21"/>
      <c r="BE560" s="21"/>
      <c r="BF560" s="21"/>
      <c r="BG560" s="21"/>
      <c r="BH560" s="21"/>
      <c r="BI560" s="21"/>
      <c r="BJ560" s="21"/>
      <c r="BK560" s="21"/>
      <c r="BL560" s="21"/>
      <c r="BM560" s="21"/>
      <c r="BN560" s="21"/>
      <c r="BO560" s="21"/>
      <c r="BP560" s="21"/>
      <c r="BQ560" s="21"/>
      <c r="BR560" s="21"/>
    </row>
    <row r="561" spans="1:70" x14ac:dyDescent="0.2">
      <c r="A561" s="1"/>
      <c r="B561" s="3"/>
      <c r="C561" s="3"/>
      <c r="D561" s="3"/>
      <c r="E561" s="3"/>
      <c r="F561" s="1"/>
      <c r="G561" s="1"/>
      <c r="H561" s="1"/>
      <c r="I561" s="1"/>
      <c r="J561" s="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  <c r="AJ561" s="21"/>
      <c r="AK561" s="21"/>
      <c r="AL561" s="21"/>
      <c r="AM561" s="21"/>
      <c r="AN561" s="21"/>
      <c r="AO561" s="21"/>
      <c r="AP561" s="21"/>
      <c r="AQ561" s="21"/>
      <c r="AR561" s="21"/>
      <c r="AS561" s="21"/>
      <c r="AT561" s="21"/>
      <c r="AU561" s="21"/>
      <c r="AV561" s="21"/>
      <c r="AW561" s="21"/>
      <c r="AX561" s="21"/>
      <c r="AY561" s="21"/>
      <c r="AZ561" s="21"/>
      <c r="BA561" s="21"/>
      <c r="BB561" s="21"/>
      <c r="BC561" s="21"/>
      <c r="BD561" s="21"/>
      <c r="BE561" s="21"/>
      <c r="BF561" s="21"/>
      <c r="BG561" s="21"/>
      <c r="BH561" s="21"/>
      <c r="BI561" s="21"/>
      <c r="BJ561" s="21"/>
      <c r="BK561" s="21"/>
      <c r="BL561" s="21"/>
      <c r="BM561" s="21"/>
      <c r="BN561" s="21"/>
      <c r="BO561" s="21"/>
      <c r="BP561" s="21"/>
      <c r="BQ561" s="21"/>
      <c r="BR561" s="21"/>
    </row>
    <row r="562" spans="1:70" x14ac:dyDescent="0.2">
      <c r="A562" s="1"/>
      <c r="B562" s="3"/>
      <c r="C562" s="3"/>
      <c r="D562" s="3"/>
      <c r="E562" s="3"/>
      <c r="F562" s="1"/>
      <c r="G562" s="1"/>
      <c r="H562" s="1"/>
      <c r="I562" s="1"/>
      <c r="J562" s="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  <c r="AJ562" s="21"/>
      <c r="AK562" s="21"/>
      <c r="AL562" s="21"/>
      <c r="AM562" s="21"/>
      <c r="AN562" s="21"/>
      <c r="AO562" s="21"/>
      <c r="AP562" s="21"/>
      <c r="AQ562" s="21"/>
      <c r="AR562" s="21"/>
      <c r="AS562" s="21"/>
      <c r="AT562" s="21"/>
      <c r="AU562" s="21"/>
      <c r="AV562" s="21"/>
      <c r="AW562" s="21"/>
      <c r="AX562" s="21"/>
      <c r="AY562" s="21"/>
      <c r="AZ562" s="21"/>
      <c r="BA562" s="21"/>
      <c r="BB562" s="21"/>
      <c r="BC562" s="21"/>
      <c r="BD562" s="21"/>
      <c r="BE562" s="21"/>
      <c r="BF562" s="21"/>
      <c r="BG562" s="21"/>
      <c r="BH562" s="21"/>
      <c r="BI562" s="21"/>
      <c r="BJ562" s="21"/>
      <c r="BK562" s="21"/>
      <c r="BL562" s="21"/>
      <c r="BM562" s="21"/>
      <c r="BN562" s="21"/>
      <c r="BO562" s="21"/>
      <c r="BP562" s="21"/>
      <c r="BQ562" s="21"/>
      <c r="BR562" s="21"/>
    </row>
    <row r="563" spans="1:70" x14ac:dyDescent="0.2">
      <c r="A563" s="1"/>
      <c r="B563" s="3"/>
      <c r="C563" s="3"/>
      <c r="D563" s="3"/>
      <c r="E563" s="3"/>
      <c r="F563" s="1"/>
      <c r="G563" s="1"/>
      <c r="H563" s="1"/>
      <c r="I563" s="1"/>
      <c r="J563" s="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  <c r="AJ563" s="21"/>
      <c r="AK563" s="21"/>
      <c r="AL563" s="21"/>
      <c r="AM563" s="21"/>
      <c r="AN563" s="21"/>
      <c r="AO563" s="21"/>
      <c r="AP563" s="21"/>
      <c r="AQ563" s="21"/>
      <c r="AR563" s="21"/>
      <c r="AS563" s="21"/>
      <c r="AT563" s="21"/>
      <c r="AU563" s="21"/>
      <c r="AV563" s="21"/>
      <c r="AW563" s="21"/>
      <c r="AX563" s="21"/>
      <c r="AY563" s="21"/>
      <c r="AZ563" s="21"/>
      <c r="BA563" s="21"/>
      <c r="BB563" s="21"/>
      <c r="BC563" s="21"/>
      <c r="BD563" s="21"/>
      <c r="BE563" s="21"/>
      <c r="BF563" s="21"/>
      <c r="BG563" s="21"/>
      <c r="BH563" s="21"/>
      <c r="BI563" s="21"/>
      <c r="BJ563" s="21"/>
      <c r="BK563" s="21"/>
      <c r="BL563" s="21"/>
      <c r="BM563" s="21"/>
      <c r="BN563" s="21"/>
      <c r="BO563" s="21"/>
      <c r="BP563" s="21"/>
      <c r="BQ563" s="21"/>
      <c r="BR563" s="21"/>
    </row>
    <row r="564" spans="1:70" x14ac:dyDescent="0.2">
      <c r="A564" s="1"/>
      <c r="B564" s="3"/>
      <c r="C564" s="3"/>
      <c r="D564" s="3"/>
      <c r="E564" s="3"/>
      <c r="F564" s="1"/>
      <c r="G564" s="1"/>
      <c r="H564" s="1"/>
      <c r="I564" s="1"/>
      <c r="J564" s="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  <c r="AJ564" s="21"/>
      <c r="AK564" s="21"/>
      <c r="AL564" s="21"/>
      <c r="AM564" s="21"/>
      <c r="AN564" s="21"/>
      <c r="AO564" s="21"/>
      <c r="AP564" s="21"/>
      <c r="AQ564" s="21"/>
      <c r="AR564" s="21"/>
      <c r="AS564" s="21"/>
      <c r="AT564" s="21"/>
      <c r="AU564" s="21"/>
      <c r="AV564" s="21"/>
      <c r="AW564" s="21"/>
      <c r="AX564" s="21"/>
      <c r="AY564" s="21"/>
      <c r="AZ564" s="21"/>
      <c r="BA564" s="21"/>
      <c r="BB564" s="21"/>
      <c r="BC564" s="21"/>
      <c r="BD564" s="21"/>
      <c r="BE564" s="21"/>
      <c r="BF564" s="21"/>
      <c r="BG564" s="21"/>
      <c r="BH564" s="21"/>
      <c r="BI564" s="21"/>
      <c r="BJ564" s="21"/>
      <c r="BK564" s="21"/>
      <c r="BL564" s="21"/>
      <c r="BM564" s="21"/>
      <c r="BN564" s="21"/>
      <c r="BO564" s="21"/>
      <c r="BP564" s="21"/>
      <c r="BQ564" s="21"/>
      <c r="BR564" s="21"/>
    </row>
    <row r="565" spans="1:70" x14ac:dyDescent="0.2">
      <c r="A565" s="1"/>
      <c r="B565" s="3"/>
      <c r="C565" s="3"/>
      <c r="D565" s="3"/>
      <c r="E565" s="3"/>
      <c r="F565" s="1"/>
      <c r="G565" s="1"/>
      <c r="H565" s="1"/>
      <c r="I565" s="1"/>
      <c r="J565" s="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  <c r="AJ565" s="21"/>
      <c r="AK565" s="21"/>
      <c r="AL565" s="21"/>
      <c r="AM565" s="21"/>
      <c r="AN565" s="21"/>
      <c r="AO565" s="21"/>
      <c r="AP565" s="21"/>
      <c r="AQ565" s="21"/>
      <c r="AR565" s="21"/>
      <c r="AS565" s="21"/>
      <c r="AT565" s="21"/>
      <c r="AU565" s="21"/>
      <c r="AV565" s="21"/>
      <c r="AW565" s="21"/>
      <c r="AX565" s="21"/>
      <c r="AY565" s="21"/>
      <c r="AZ565" s="21"/>
      <c r="BA565" s="21"/>
      <c r="BB565" s="21"/>
      <c r="BC565" s="21"/>
      <c r="BD565" s="21"/>
      <c r="BE565" s="21"/>
      <c r="BF565" s="21"/>
      <c r="BG565" s="21"/>
      <c r="BH565" s="21"/>
      <c r="BI565" s="21"/>
      <c r="BJ565" s="21"/>
      <c r="BK565" s="21"/>
      <c r="BL565" s="21"/>
      <c r="BM565" s="21"/>
      <c r="BN565" s="21"/>
      <c r="BO565" s="21"/>
      <c r="BP565" s="21"/>
      <c r="BQ565" s="21"/>
      <c r="BR565" s="21"/>
    </row>
    <row r="566" spans="1:70" x14ac:dyDescent="0.2">
      <c r="A566" s="1"/>
      <c r="B566" s="3"/>
      <c r="C566" s="3"/>
      <c r="D566" s="3"/>
      <c r="E566" s="3"/>
      <c r="F566" s="1"/>
      <c r="G566" s="1"/>
      <c r="H566" s="1"/>
      <c r="I566" s="1"/>
      <c r="J566" s="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  <c r="AJ566" s="21"/>
      <c r="AK566" s="21"/>
      <c r="AL566" s="21"/>
      <c r="AM566" s="21"/>
      <c r="AN566" s="21"/>
      <c r="AO566" s="21"/>
      <c r="AP566" s="21"/>
      <c r="AQ566" s="21"/>
      <c r="AR566" s="21"/>
      <c r="AS566" s="21"/>
      <c r="AT566" s="21"/>
      <c r="AU566" s="21"/>
      <c r="AV566" s="21"/>
      <c r="AW566" s="21"/>
      <c r="AX566" s="21"/>
      <c r="AY566" s="21"/>
      <c r="AZ566" s="21"/>
      <c r="BA566" s="21"/>
      <c r="BB566" s="21"/>
      <c r="BC566" s="21"/>
      <c r="BD566" s="21"/>
      <c r="BE566" s="21"/>
      <c r="BF566" s="21"/>
      <c r="BG566" s="21"/>
      <c r="BH566" s="21"/>
      <c r="BI566" s="21"/>
      <c r="BJ566" s="21"/>
      <c r="BK566" s="21"/>
      <c r="BL566" s="21"/>
      <c r="BM566" s="21"/>
      <c r="BN566" s="21"/>
      <c r="BO566" s="21"/>
      <c r="BP566" s="21"/>
      <c r="BQ566" s="21"/>
      <c r="BR566" s="21"/>
    </row>
    <row r="567" spans="1:70" x14ac:dyDescent="0.2">
      <c r="A567" s="1"/>
      <c r="B567" s="3"/>
      <c r="C567" s="3"/>
      <c r="D567" s="3"/>
      <c r="E567" s="3"/>
      <c r="F567" s="1"/>
      <c r="G567" s="1"/>
      <c r="H567" s="1"/>
      <c r="I567" s="1"/>
      <c r="J567" s="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  <c r="AJ567" s="21"/>
      <c r="AK567" s="21"/>
      <c r="AL567" s="21"/>
      <c r="AM567" s="21"/>
      <c r="AN567" s="21"/>
      <c r="AO567" s="21"/>
      <c r="AP567" s="21"/>
      <c r="AQ567" s="21"/>
      <c r="AR567" s="21"/>
      <c r="AS567" s="21"/>
      <c r="AT567" s="21"/>
      <c r="AU567" s="21"/>
      <c r="AV567" s="21"/>
      <c r="AW567" s="21"/>
      <c r="AX567" s="21"/>
      <c r="AY567" s="21"/>
      <c r="AZ567" s="21"/>
      <c r="BA567" s="21"/>
      <c r="BB567" s="21"/>
      <c r="BC567" s="21"/>
      <c r="BD567" s="21"/>
      <c r="BE567" s="21"/>
      <c r="BF567" s="21"/>
      <c r="BG567" s="21"/>
      <c r="BH567" s="21"/>
      <c r="BI567" s="21"/>
      <c r="BJ567" s="21"/>
      <c r="BK567" s="21"/>
      <c r="BL567" s="21"/>
      <c r="BM567" s="21"/>
      <c r="BN567" s="21"/>
      <c r="BO567" s="21"/>
      <c r="BP567" s="21"/>
      <c r="BQ567" s="21"/>
      <c r="BR567" s="21"/>
    </row>
    <row r="568" spans="1:70" x14ac:dyDescent="0.2">
      <c r="A568" s="1"/>
      <c r="B568" s="3"/>
      <c r="C568" s="3"/>
      <c r="D568" s="3"/>
      <c r="E568" s="3"/>
      <c r="F568" s="1"/>
      <c r="G568" s="1"/>
      <c r="H568" s="1"/>
      <c r="I568" s="1"/>
      <c r="J568" s="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  <c r="AJ568" s="21"/>
      <c r="AK568" s="21"/>
      <c r="AL568" s="21"/>
      <c r="AM568" s="21"/>
      <c r="AN568" s="21"/>
      <c r="AO568" s="21"/>
      <c r="AP568" s="21"/>
      <c r="AQ568" s="21"/>
      <c r="AR568" s="21"/>
      <c r="AS568" s="21"/>
      <c r="AT568" s="21"/>
      <c r="AU568" s="21"/>
      <c r="AV568" s="21"/>
      <c r="AW568" s="21"/>
      <c r="AX568" s="21"/>
      <c r="AY568" s="21"/>
      <c r="AZ568" s="21"/>
      <c r="BA568" s="21"/>
      <c r="BB568" s="21"/>
      <c r="BC568" s="21"/>
      <c r="BD568" s="21"/>
      <c r="BE568" s="21"/>
      <c r="BF568" s="21"/>
      <c r="BG568" s="21"/>
      <c r="BH568" s="21"/>
      <c r="BI568" s="21"/>
      <c r="BJ568" s="21"/>
      <c r="BK568" s="21"/>
      <c r="BL568" s="21"/>
      <c r="BM568" s="21"/>
      <c r="BN568" s="21"/>
      <c r="BO568" s="21"/>
      <c r="BP568" s="21"/>
      <c r="BQ568" s="21"/>
      <c r="BR568" s="21"/>
    </row>
    <row r="569" spans="1:70" x14ac:dyDescent="0.2">
      <c r="A569" s="1"/>
      <c r="B569" s="3"/>
      <c r="C569" s="3"/>
      <c r="D569" s="3"/>
      <c r="E569" s="3"/>
      <c r="F569" s="1"/>
      <c r="G569" s="1"/>
      <c r="H569" s="1"/>
      <c r="I569" s="1"/>
      <c r="J569" s="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  <c r="AJ569" s="21"/>
      <c r="AK569" s="21"/>
      <c r="AL569" s="21"/>
      <c r="AM569" s="21"/>
      <c r="AN569" s="21"/>
      <c r="AO569" s="21"/>
      <c r="AP569" s="21"/>
      <c r="AQ569" s="21"/>
      <c r="AR569" s="21"/>
      <c r="AS569" s="21"/>
      <c r="AT569" s="21"/>
      <c r="AU569" s="21"/>
      <c r="AV569" s="21"/>
      <c r="AW569" s="21"/>
      <c r="AX569" s="21"/>
      <c r="AY569" s="21"/>
      <c r="AZ569" s="21"/>
      <c r="BA569" s="21"/>
      <c r="BB569" s="21"/>
      <c r="BC569" s="21"/>
      <c r="BD569" s="21"/>
      <c r="BE569" s="21"/>
      <c r="BF569" s="21"/>
      <c r="BG569" s="21"/>
      <c r="BH569" s="21"/>
      <c r="BI569" s="21"/>
      <c r="BJ569" s="21"/>
      <c r="BK569" s="21"/>
      <c r="BL569" s="21"/>
      <c r="BM569" s="21"/>
      <c r="BN569" s="21"/>
      <c r="BO569" s="21"/>
      <c r="BP569" s="21"/>
      <c r="BQ569" s="21"/>
      <c r="BR569" s="21"/>
    </row>
    <row r="570" spans="1:70" x14ac:dyDescent="0.2">
      <c r="A570" s="1"/>
      <c r="B570" s="3"/>
      <c r="C570" s="3"/>
      <c r="D570" s="3"/>
      <c r="E570" s="3"/>
      <c r="F570" s="1"/>
      <c r="G570" s="1"/>
      <c r="H570" s="1"/>
      <c r="I570" s="1"/>
      <c r="J570" s="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  <c r="AJ570" s="21"/>
      <c r="AK570" s="21"/>
      <c r="AL570" s="21"/>
      <c r="AM570" s="21"/>
      <c r="AN570" s="21"/>
      <c r="AO570" s="21"/>
      <c r="AP570" s="21"/>
      <c r="AQ570" s="21"/>
      <c r="AR570" s="21"/>
      <c r="AS570" s="21"/>
      <c r="AT570" s="21"/>
      <c r="AU570" s="21"/>
      <c r="AV570" s="21"/>
      <c r="AW570" s="21"/>
      <c r="AX570" s="21"/>
      <c r="AY570" s="21"/>
      <c r="AZ570" s="21"/>
      <c r="BA570" s="21"/>
      <c r="BB570" s="21"/>
      <c r="BC570" s="21"/>
      <c r="BD570" s="21"/>
      <c r="BE570" s="21"/>
      <c r="BF570" s="21"/>
      <c r="BG570" s="21"/>
      <c r="BH570" s="21"/>
      <c r="BI570" s="21"/>
      <c r="BJ570" s="21"/>
      <c r="BK570" s="21"/>
      <c r="BL570" s="21"/>
      <c r="BM570" s="21"/>
      <c r="BN570" s="21"/>
      <c r="BO570" s="21"/>
      <c r="BP570" s="21"/>
      <c r="BQ570" s="21"/>
      <c r="BR570" s="21"/>
    </row>
    <row r="571" spans="1:70" x14ac:dyDescent="0.2">
      <c r="A571" s="1"/>
      <c r="B571" s="3"/>
      <c r="C571" s="3"/>
      <c r="D571" s="3"/>
      <c r="E571" s="3"/>
      <c r="F571" s="1"/>
      <c r="G571" s="1"/>
      <c r="H571" s="1"/>
      <c r="I571" s="1"/>
      <c r="J571" s="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  <c r="AJ571" s="21"/>
      <c r="AK571" s="21"/>
      <c r="AL571" s="21"/>
      <c r="AM571" s="21"/>
      <c r="AN571" s="21"/>
      <c r="AO571" s="21"/>
      <c r="AP571" s="21"/>
      <c r="AQ571" s="21"/>
      <c r="AR571" s="21"/>
      <c r="AS571" s="21"/>
      <c r="AT571" s="21"/>
      <c r="AU571" s="21"/>
      <c r="AV571" s="21"/>
      <c r="AW571" s="21"/>
      <c r="AX571" s="21"/>
      <c r="AY571" s="21"/>
      <c r="AZ571" s="21"/>
      <c r="BA571" s="21"/>
      <c r="BB571" s="21"/>
      <c r="BC571" s="21"/>
      <c r="BD571" s="21"/>
      <c r="BE571" s="21"/>
      <c r="BF571" s="21"/>
      <c r="BG571" s="21"/>
      <c r="BH571" s="21"/>
      <c r="BI571" s="21"/>
      <c r="BJ571" s="21"/>
      <c r="BK571" s="21"/>
      <c r="BL571" s="21"/>
      <c r="BM571" s="21"/>
      <c r="BN571" s="21"/>
      <c r="BO571" s="21"/>
      <c r="BP571" s="21"/>
      <c r="BQ571" s="21"/>
      <c r="BR571" s="21"/>
    </row>
    <row r="572" spans="1:70" x14ac:dyDescent="0.2">
      <c r="A572" s="1"/>
      <c r="B572" s="3"/>
      <c r="C572" s="3"/>
      <c r="D572" s="3"/>
      <c r="E572" s="3"/>
      <c r="F572" s="1"/>
      <c r="G572" s="1"/>
      <c r="H572" s="1"/>
      <c r="I572" s="1"/>
      <c r="J572" s="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  <c r="AJ572" s="21"/>
      <c r="AK572" s="21"/>
      <c r="AL572" s="21"/>
      <c r="AM572" s="21"/>
      <c r="AN572" s="21"/>
      <c r="AO572" s="21"/>
      <c r="AP572" s="21"/>
      <c r="AQ572" s="21"/>
      <c r="AR572" s="21"/>
      <c r="AS572" s="21"/>
      <c r="AT572" s="21"/>
      <c r="AU572" s="21"/>
      <c r="AV572" s="21"/>
      <c r="AW572" s="21"/>
      <c r="AX572" s="21"/>
      <c r="AY572" s="21"/>
      <c r="AZ572" s="21"/>
      <c r="BA572" s="21"/>
      <c r="BB572" s="21"/>
      <c r="BC572" s="21"/>
      <c r="BD572" s="21"/>
      <c r="BE572" s="21"/>
      <c r="BF572" s="21"/>
      <c r="BG572" s="21"/>
      <c r="BH572" s="21"/>
      <c r="BI572" s="21"/>
      <c r="BJ572" s="21"/>
      <c r="BK572" s="21"/>
      <c r="BL572" s="21"/>
      <c r="BM572" s="21"/>
      <c r="BN572" s="21"/>
      <c r="BO572" s="21"/>
      <c r="BP572" s="21"/>
      <c r="BQ572" s="21"/>
      <c r="BR572" s="21"/>
    </row>
    <row r="573" spans="1:70" x14ac:dyDescent="0.2">
      <c r="A573" s="1"/>
      <c r="B573" s="3"/>
      <c r="C573" s="3"/>
      <c r="D573" s="3"/>
      <c r="E573" s="3"/>
      <c r="F573" s="1"/>
      <c r="G573" s="1"/>
      <c r="H573" s="1"/>
      <c r="I573" s="1"/>
      <c r="J573" s="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  <c r="AJ573" s="21"/>
      <c r="AK573" s="21"/>
      <c r="AL573" s="21"/>
      <c r="AM573" s="21"/>
      <c r="AN573" s="21"/>
      <c r="AO573" s="21"/>
      <c r="AP573" s="21"/>
      <c r="AQ573" s="21"/>
      <c r="AR573" s="21"/>
      <c r="AS573" s="21"/>
      <c r="AT573" s="21"/>
      <c r="AU573" s="21"/>
      <c r="AV573" s="21"/>
      <c r="AW573" s="21"/>
      <c r="AX573" s="21"/>
      <c r="AY573" s="21"/>
      <c r="AZ573" s="21"/>
      <c r="BA573" s="21"/>
      <c r="BB573" s="21"/>
      <c r="BC573" s="21"/>
      <c r="BD573" s="21"/>
      <c r="BE573" s="21"/>
      <c r="BF573" s="21"/>
      <c r="BG573" s="21"/>
      <c r="BH573" s="21"/>
      <c r="BI573" s="21"/>
      <c r="BJ573" s="21"/>
      <c r="BK573" s="21"/>
      <c r="BL573" s="21"/>
      <c r="BM573" s="21"/>
      <c r="BN573" s="21"/>
      <c r="BO573" s="21"/>
      <c r="BP573" s="21"/>
      <c r="BQ573" s="21"/>
      <c r="BR573" s="21"/>
    </row>
    <row r="574" spans="1:70" x14ac:dyDescent="0.2">
      <c r="A574" s="1"/>
      <c r="B574" s="3"/>
      <c r="C574" s="3"/>
      <c r="D574" s="3"/>
      <c r="E574" s="3"/>
      <c r="F574" s="1"/>
      <c r="G574" s="1"/>
      <c r="H574" s="1"/>
      <c r="I574" s="1"/>
      <c r="J574" s="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  <c r="AM574" s="21"/>
      <c r="AN574" s="21"/>
      <c r="AO574" s="21"/>
      <c r="AP574" s="21"/>
      <c r="AQ574" s="21"/>
      <c r="AR574" s="21"/>
      <c r="AS574" s="21"/>
      <c r="AT574" s="21"/>
      <c r="AU574" s="21"/>
      <c r="AV574" s="21"/>
      <c r="AW574" s="21"/>
      <c r="AX574" s="21"/>
      <c r="AY574" s="21"/>
      <c r="AZ574" s="21"/>
      <c r="BA574" s="21"/>
      <c r="BB574" s="21"/>
      <c r="BC574" s="21"/>
      <c r="BD574" s="21"/>
      <c r="BE574" s="21"/>
      <c r="BF574" s="21"/>
      <c r="BG574" s="21"/>
      <c r="BH574" s="21"/>
      <c r="BI574" s="21"/>
      <c r="BJ574" s="21"/>
      <c r="BK574" s="21"/>
      <c r="BL574" s="21"/>
      <c r="BM574" s="21"/>
      <c r="BN574" s="21"/>
      <c r="BO574" s="21"/>
      <c r="BP574" s="21"/>
      <c r="BQ574" s="21"/>
      <c r="BR574" s="21"/>
    </row>
    <row r="575" spans="1:70" x14ac:dyDescent="0.2">
      <c r="A575" s="1"/>
      <c r="B575" s="3"/>
      <c r="C575" s="3"/>
      <c r="D575" s="3"/>
      <c r="E575" s="3"/>
      <c r="F575" s="1"/>
      <c r="G575" s="1"/>
      <c r="H575" s="1"/>
      <c r="I575" s="1"/>
      <c r="J575" s="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  <c r="AM575" s="21"/>
      <c r="AN575" s="21"/>
      <c r="AO575" s="21"/>
      <c r="AP575" s="21"/>
      <c r="AQ575" s="21"/>
      <c r="AR575" s="21"/>
      <c r="AS575" s="21"/>
      <c r="AT575" s="21"/>
      <c r="AU575" s="21"/>
      <c r="AV575" s="21"/>
      <c r="AW575" s="21"/>
      <c r="AX575" s="21"/>
      <c r="AY575" s="21"/>
      <c r="AZ575" s="21"/>
      <c r="BA575" s="21"/>
      <c r="BB575" s="21"/>
      <c r="BC575" s="21"/>
      <c r="BD575" s="21"/>
      <c r="BE575" s="21"/>
      <c r="BF575" s="21"/>
      <c r="BG575" s="21"/>
      <c r="BH575" s="21"/>
      <c r="BI575" s="21"/>
      <c r="BJ575" s="21"/>
      <c r="BK575" s="21"/>
      <c r="BL575" s="21"/>
      <c r="BM575" s="21"/>
      <c r="BN575" s="21"/>
      <c r="BO575" s="21"/>
      <c r="BP575" s="21"/>
      <c r="BQ575" s="21"/>
      <c r="BR575" s="21"/>
    </row>
    <row r="576" spans="1:70" x14ac:dyDescent="0.2">
      <c r="A576" s="1"/>
      <c r="B576" s="3"/>
      <c r="C576" s="3"/>
      <c r="D576" s="3"/>
      <c r="E576" s="3"/>
      <c r="F576" s="1"/>
      <c r="G576" s="1"/>
      <c r="H576" s="1"/>
      <c r="I576" s="1"/>
      <c r="J576" s="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  <c r="AL576" s="21"/>
      <c r="AM576" s="21"/>
      <c r="AN576" s="21"/>
      <c r="AO576" s="21"/>
      <c r="AP576" s="21"/>
      <c r="AQ576" s="21"/>
      <c r="AR576" s="21"/>
      <c r="AS576" s="21"/>
      <c r="AT576" s="21"/>
      <c r="AU576" s="21"/>
      <c r="AV576" s="21"/>
      <c r="AW576" s="21"/>
      <c r="AX576" s="21"/>
      <c r="AY576" s="21"/>
      <c r="AZ576" s="21"/>
      <c r="BA576" s="21"/>
      <c r="BB576" s="21"/>
      <c r="BC576" s="21"/>
      <c r="BD576" s="21"/>
      <c r="BE576" s="21"/>
      <c r="BF576" s="21"/>
      <c r="BG576" s="21"/>
      <c r="BH576" s="21"/>
      <c r="BI576" s="21"/>
      <c r="BJ576" s="21"/>
      <c r="BK576" s="21"/>
      <c r="BL576" s="21"/>
      <c r="BM576" s="21"/>
      <c r="BN576" s="21"/>
      <c r="BO576" s="21"/>
      <c r="BP576" s="21"/>
      <c r="BQ576" s="21"/>
      <c r="BR576" s="21"/>
    </row>
    <row r="577" spans="1:70" x14ac:dyDescent="0.2">
      <c r="A577" s="1"/>
      <c r="B577" s="3"/>
      <c r="C577" s="3"/>
      <c r="D577" s="3"/>
      <c r="E577" s="3"/>
      <c r="F577" s="1"/>
      <c r="G577" s="1"/>
      <c r="H577" s="1"/>
      <c r="I577" s="1"/>
      <c r="J577" s="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  <c r="AL577" s="21"/>
      <c r="AM577" s="21"/>
      <c r="AN577" s="21"/>
      <c r="AO577" s="21"/>
      <c r="AP577" s="21"/>
      <c r="AQ577" s="21"/>
      <c r="AR577" s="21"/>
      <c r="AS577" s="21"/>
      <c r="AT577" s="21"/>
      <c r="AU577" s="21"/>
      <c r="AV577" s="21"/>
      <c r="AW577" s="21"/>
      <c r="AX577" s="21"/>
      <c r="AY577" s="21"/>
      <c r="AZ577" s="21"/>
      <c r="BA577" s="21"/>
      <c r="BB577" s="21"/>
      <c r="BC577" s="21"/>
      <c r="BD577" s="21"/>
      <c r="BE577" s="21"/>
      <c r="BF577" s="21"/>
      <c r="BG577" s="21"/>
      <c r="BH577" s="21"/>
      <c r="BI577" s="21"/>
      <c r="BJ577" s="21"/>
      <c r="BK577" s="21"/>
      <c r="BL577" s="21"/>
      <c r="BM577" s="21"/>
      <c r="BN577" s="21"/>
      <c r="BO577" s="21"/>
      <c r="BP577" s="21"/>
      <c r="BQ577" s="21"/>
      <c r="BR577" s="21"/>
    </row>
    <row r="578" spans="1:70" x14ac:dyDescent="0.2">
      <c r="A578" s="1"/>
      <c r="B578" s="3"/>
      <c r="C578" s="3"/>
      <c r="D578" s="3"/>
      <c r="E578" s="3"/>
      <c r="F578" s="1"/>
      <c r="G578" s="1"/>
      <c r="H578" s="1"/>
      <c r="I578" s="1"/>
      <c r="J578" s="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  <c r="AJ578" s="21"/>
      <c r="AK578" s="21"/>
      <c r="AL578" s="21"/>
      <c r="AM578" s="21"/>
      <c r="AN578" s="21"/>
      <c r="AO578" s="21"/>
      <c r="AP578" s="21"/>
      <c r="AQ578" s="21"/>
      <c r="AR578" s="21"/>
      <c r="AS578" s="21"/>
      <c r="AT578" s="21"/>
      <c r="AU578" s="21"/>
      <c r="AV578" s="21"/>
      <c r="AW578" s="21"/>
      <c r="AX578" s="21"/>
      <c r="AY578" s="21"/>
      <c r="AZ578" s="21"/>
      <c r="BA578" s="21"/>
      <c r="BB578" s="21"/>
      <c r="BC578" s="21"/>
      <c r="BD578" s="21"/>
      <c r="BE578" s="21"/>
      <c r="BF578" s="21"/>
      <c r="BG578" s="21"/>
      <c r="BH578" s="21"/>
      <c r="BI578" s="21"/>
      <c r="BJ578" s="21"/>
      <c r="BK578" s="21"/>
      <c r="BL578" s="21"/>
      <c r="BM578" s="21"/>
      <c r="BN578" s="21"/>
      <c r="BO578" s="21"/>
      <c r="BP578" s="21"/>
      <c r="BQ578" s="21"/>
      <c r="BR578" s="21"/>
    </row>
    <row r="579" spans="1:70" x14ac:dyDescent="0.2">
      <c r="A579" s="1"/>
      <c r="B579" s="3"/>
      <c r="C579" s="3"/>
      <c r="D579" s="3"/>
      <c r="E579" s="3"/>
      <c r="F579" s="1"/>
      <c r="G579" s="1"/>
      <c r="H579" s="1"/>
      <c r="I579" s="1"/>
      <c r="J579" s="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  <c r="AJ579" s="21"/>
      <c r="AK579" s="21"/>
      <c r="AL579" s="21"/>
      <c r="AM579" s="21"/>
      <c r="AN579" s="21"/>
      <c r="AO579" s="21"/>
      <c r="AP579" s="21"/>
      <c r="AQ579" s="21"/>
      <c r="AR579" s="21"/>
      <c r="AS579" s="21"/>
      <c r="AT579" s="21"/>
      <c r="AU579" s="21"/>
      <c r="AV579" s="21"/>
      <c r="AW579" s="21"/>
      <c r="AX579" s="21"/>
      <c r="AY579" s="21"/>
      <c r="AZ579" s="21"/>
      <c r="BA579" s="21"/>
      <c r="BB579" s="21"/>
      <c r="BC579" s="21"/>
      <c r="BD579" s="21"/>
      <c r="BE579" s="21"/>
      <c r="BF579" s="21"/>
      <c r="BG579" s="21"/>
      <c r="BH579" s="21"/>
      <c r="BI579" s="21"/>
      <c r="BJ579" s="21"/>
      <c r="BK579" s="21"/>
      <c r="BL579" s="21"/>
      <c r="BM579" s="21"/>
      <c r="BN579" s="21"/>
      <c r="BO579" s="21"/>
      <c r="BP579" s="21"/>
      <c r="BQ579" s="21"/>
      <c r="BR579" s="21"/>
    </row>
    <row r="580" spans="1:70" x14ac:dyDescent="0.2">
      <c r="A580" s="1"/>
      <c r="B580" s="3"/>
      <c r="C580" s="3"/>
      <c r="D580" s="3"/>
      <c r="E580" s="3"/>
      <c r="F580" s="1"/>
      <c r="G580" s="1"/>
      <c r="H580" s="1"/>
      <c r="I580" s="1"/>
      <c r="J580" s="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1"/>
      <c r="AL580" s="21"/>
      <c r="AM580" s="21"/>
      <c r="AN580" s="21"/>
      <c r="AO580" s="21"/>
      <c r="AP580" s="21"/>
      <c r="AQ580" s="21"/>
      <c r="AR580" s="21"/>
      <c r="AS580" s="21"/>
      <c r="AT580" s="21"/>
      <c r="AU580" s="21"/>
      <c r="AV580" s="21"/>
      <c r="AW580" s="21"/>
      <c r="AX580" s="21"/>
      <c r="AY580" s="21"/>
      <c r="AZ580" s="21"/>
      <c r="BA580" s="21"/>
      <c r="BB580" s="21"/>
      <c r="BC580" s="21"/>
      <c r="BD580" s="21"/>
      <c r="BE580" s="21"/>
      <c r="BF580" s="21"/>
      <c r="BG580" s="21"/>
      <c r="BH580" s="21"/>
      <c r="BI580" s="21"/>
      <c r="BJ580" s="21"/>
      <c r="BK580" s="21"/>
      <c r="BL580" s="21"/>
      <c r="BM580" s="21"/>
      <c r="BN580" s="21"/>
      <c r="BO580" s="21"/>
      <c r="BP580" s="21"/>
      <c r="BQ580" s="21"/>
      <c r="BR580" s="21"/>
    </row>
    <row r="581" spans="1:70" x14ac:dyDescent="0.2">
      <c r="A581" s="1"/>
      <c r="B581" s="3"/>
      <c r="C581" s="3"/>
      <c r="D581" s="3"/>
      <c r="E581" s="3"/>
      <c r="F581" s="1"/>
      <c r="G581" s="1"/>
      <c r="H581" s="1"/>
      <c r="I581" s="1"/>
      <c r="J581" s="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  <c r="AL581" s="21"/>
      <c r="AM581" s="21"/>
      <c r="AN581" s="21"/>
      <c r="AO581" s="21"/>
      <c r="AP581" s="21"/>
      <c r="AQ581" s="21"/>
      <c r="AR581" s="21"/>
      <c r="AS581" s="21"/>
      <c r="AT581" s="21"/>
      <c r="AU581" s="21"/>
      <c r="AV581" s="21"/>
      <c r="AW581" s="21"/>
      <c r="AX581" s="21"/>
      <c r="AY581" s="21"/>
      <c r="AZ581" s="21"/>
      <c r="BA581" s="21"/>
      <c r="BB581" s="21"/>
      <c r="BC581" s="21"/>
      <c r="BD581" s="21"/>
      <c r="BE581" s="21"/>
      <c r="BF581" s="21"/>
      <c r="BG581" s="21"/>
      <c r="BH581" s="21"/>
      <c r="BI581" s="21"/>
      <c r="BJ581" s="21"/>
      <c r="BK581" s="21"/>
      <c r="BL581" s="21"/>
      <c r="BM581" s="21"/>
      <c r="BN581" s="21"/>
      <c r="BO581" s="21"/>
      <c r="BP581" s="21"/>
      <c r="BQ581" s="21"/>
      <c r="BR581" s="21"/>
    </row>
    <row r="582" spans="1:70" x14ac:dyDescent="0.2">
      <c r="A582" s="1"/>
      <c r="B582" s="3"/>
      <c r="C582" s="3"/>
      <c r="D582" s="3"/>
      <c r="E582" s="3"/>
      <c r="F582" s="1"/>
      <c r="G582" s="1"/>
      <c r="H582" s="1"/>
      <c r="I582" s="1"/>
      <c r="J582" s="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  <c r="AJ582" s="21"/>
      <c r="AK582" s="21"/>
      <c r="AL582" s="21"/>
      <c r="AM582" s="21"/>
      <c r="AN582" s="21"/>
      <c r="AO582" s="21"/>
      <c r="AP582" s="21"/>
      <c r="AQ582" s="21"/>
      <c r="AR582" s="21"/>
      <c r="AS582" s="21"/>
      <c r="AT582" s="21"/>
      <c r="AU582" s="21"/>
      <c r="AV582" s="21"/>
      <c r="AW582" s="21"/>
      <c r="AX582" s="21"/>
      <c r="AY582" s="21"/>
      <c r="AZ582" s="21"/>
      <c r="BA582" s="21"/>
      <c r="BB582" s="21"/>
      <c r="BC582" s="21"/>
      <c r="BD582" s="21"/>
      <c r="BE582" s="21"/>
      <c r="BF582" s="21"/>
      <c r="BG582" s="21"/>
      <c r="BH582" s="21"/>
      <c r="BI582" s="21"/>
      <c r="BJ582" s="21"/>
      <c r="BK582" s="21"/>
      <c r="BL582" s="21"/>
      <c r="BM582" s="21"/>
      <c r="BN582" s="21"/>
      <c r="BO582" s="21"/>
      <c r="BP582" s="21"/>
      <c r="BQ582" s="21"/>
      <c r="BR582" s="21"/>
    </row>
    <row r="583" spans="1:70" x14ac:dyDescent="0.2">
      <c r="A583" s="1"/>
      <c r="B583" s="3"/>
      <c r="C583" s="3"/>
      <c r="D583" s="3"/>
      <c r="E583" s="3"/>
      <c r="F583" s="1"/>
      <c r="G583" s="1"/>
      <c r="H583" s="1"/>
      <c r="I583" s="1"/>
      <c r="J583" s="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  <c r="AL583" s="21"/>
      <c r="AM583" s="21"/>
      <c r="AN583" s="21"/>
      <c r="AO583" s="21"/>
      <c r="AP583" s="21"/>
      <c r="AQ583" s="21"/>
      <c r="AR583" s="21"/>
      <c r="AS583" s="21"/>
      <c r="AT583" s="21"/>
      <c r="AU583" s="21"/>
      <c r="AV583" s="21"/>
      <c r="AW583" s="21"/>
      <c r="AX583" s="21"/>
      <c r="AY583" s="21"/>
      <c r="AZ583" s="21"/>
      <c r="BA583" s="21"/>
      <c r="BB583" s="21"/>
      <c r="BC583" s="21"/>
      <c r="BD583" s="21"/>
      <c r="BE583" s="21"/>
      <c r="BF583" s="21"/>
      <c r="BG583" s="21"/>
      <c r="BH583" s="21"/>
      <c r="BI583" s="21"/>
      <c r="BJ583" s="21"/>
      <c r="BK583" s="21"/>
      <c r="BL583" s="21"/>
      <c r="BM583" s="21"/>
      <c r="BN583" s="21"/>
      <c r="BO583" s="21"/>
      <c r="BP583" s="21"/>
      <c r="BQ583" s="21"/>
      <c r="BR583" s="21"/>
    </row>
    <row r="584" spans="1:70" x14ac:dyDescent="0.2">
      <c r="A584" s="1"/>
      <c r="B584" s="3"/>
      <c r="C584" s="3"/>
      <c r="D584" s="3"/>
      <c r="E584" s="3"/>
      <c r="F584" s="1"/>
      <c r="G584" s="1"/>
      <c r="H584" s="1"/>
      <c r="I584" s="1"/>
      <c r="J584" s="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  <c r="AJ584" s="21"/>
      <c r="AK584" s="21"/>
      <c r="AL584" s="21"/>
      <c r="AM584" s="21"/>
      <c r="AN584" s="21"/>
      <c r="AO584" s="21"/>
      <c r="AP584" s="21"/>
      <c r="AQ584" s="21"/>
      <c r="AR584" s="21"/>
      <c r="AS584" s="21"/>
      <c r="AT584" s="21"/>
      <c r="AU584" s="21"/>
      <c r="AV584" s="21"/>
      <c r="AW584" s="21"/>
      <c r="AX584" s="21"/>
      <c r="AY584" s="21"/>
      <c r="AZ584" s="21"/>
      <c r="BA584" s="21"/>
      <c r="BB584" s="21"/>
      <c r="BC584" s="21"/>
      <c r="BD584" s="21"/>
      <c r="BE584" s="21"/>
      <c r="BF584" s="21"/>
      <c r="BG584" s="21"/>
      <c r="BH584" s="21"/>
      <c r="BI584" s="21"/>
      <c r="BJ584" s="21"/>
      <c r="BK584" s="21"/>
      <c r="BL584" s="21"/>
      <c r="BM584" s="21"/>
      <c r="BN584" s="21"/>
      <c r="BO584" s="21"/>
      <c r="BP584" s="21"/>
      <c r="BQ584" s="21"/>
      <c r="BR584" s="21"/>
    </row>
    <row r="585" spans="1:70" x14ac:dyDescent="0.2">
      <c r="A585" s="1"/>
      <c r="B585" s="3"/>
      <c r="C585" s="3"/>
      <c r="D585" s="3"/>
      <c r="E585" s="3"/>
      <c r="F585" s="1"/>
      <c r="G585" s="1"/>
      <c r="H585" s="1"/>
      <c r="I585" s="1"/>
      <c r="J585" s="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  <c r="AJ585" s="21"/>
      <c r="AK585" s="21"/>
      <c r="AL585" s="21"/>
      <c r="AM585" s="21"/>
      <c r="AN585" s="21"/>
      <c r="AO585" s="21"/>
      <c r="AP585" s="21"/>
      <c r="AQ585" s="21"/>
      <c r="AR585" s="21"/>
      <c r="AS585" s="21"/>
      <c r="AT585" s="21"/>
      <c r="AU585" s="21"/>
      <c r="AV585" s="21"/>
      <c r="AW585" s="21"/>
      <c r="AX585" s="21"/>
      <c r="AY585" s="21"/>
      <c r="AZ585" s="21"/>
      <c r="BA585" s="21"/>
      <c r="BB585" s="21"/>
      <c r="BC585" s="21"/>
      <c r="BD585" s="21"/>
      <c r="BE585" s="21"/>
      <c r="BF585" s="21"/>
      <c r="BG585" s="21"/>
      <c r="BH585" s="21"/>
      <c r="BI585" s="21"/>
      <c r="BJ585" s="21"/>
      <c r="BK585" s="21"/>
      <c r="BL585" s="21"/>
      <c r="BM585" s="21"/>
      <c r="BN585" s="21"/>
      <c r="BO585" s="21"/>
      <c r="BP585" s="21"/>
      <c r="BQ585" s="21"/>
      <c r="BR585" s="21"/>
    </row>
    <row r="586" spans="1:70" x14ac:dyDescent="0.2">
      <c r="A586" s="1"/>
      <c r="B586" s="3"/>
      <c r="C586" s="3"/>
      <c r="D586" s="3"/>
      <c r="E586" s="3"/>
      <c r="F586" s="1"/>
      <c r="G586" s="1"/>
      <c r="H586" s="1"/>
      <c r="I586" s="1"/>
      <c r="J586" s="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  <c r="AJ586" s="21"/>
      <c r="AK586" s="21"/>
      <c r="AL586" s="21"/>
      <c r="AM586" s="21"/>
      <c r="AN586" s="21"/>
      <c r="AO586" s="21"/>
      <c r="AP586" s="21"/>
      <c r="AQ586" s="21"/>
      <c r="AR586" s="21"/>
      <c r="AS586" s="21"/>
      <c r="AT586" s="21"/>
      <c r="AU586" s="21"/>
      <c r="AV586" s="21"/>
      <c r="AW586" s="21"/>
      <c r="AX586" s="21"/>
      <c r="AY586" s="21"/>
      <c r="AZ586" s="21"/>
      <c r="BA586" s="21"/>
      <c r="BB586" s="21"/>
      <c r="BC586" s="21"/>
      <c r="BD586" s="21"/>
      <c r="BE586" s="21"/>
      <c r="BF586" s="21"/>
      <c r="BG586" s="21"/>
      <c r="BH586" s="21"/>
      <c r="BI586" s="21"/>
      <c r="BJ586" s="21"/>
      <c r="BK586" s="21"/>
      <c r="BL586" s="21"/>
      <c r="BM586" s="21"/>
      <c r="BN586" s="21"/>
      <c r="BO586" s="21"/>
      <c r="BP586" s="21"/>
      <c r="BQ586" s="21"/>
      <c r="BR586" s="21"/>
    </row>
    <row r="587" spans="1:70" x14ac:dyDescent="0.2">
      <c r="A587" s="1"/>
      <c r="B587" s="3"/>
      <c r="C587" s="3"/>
      <c r="D587" s="3"/>
      <c r="E587" s="3"/>
      <c r="F587" s="1"/>
      <c r="G587" s="1"/>
      <c r="H587" s="1"/>
      <c r="I587" s="1"/>
      <c r="J587" s="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  <c r="AJ587" s="21"/>
      <c r="AK587" s="21"/>
      <c r="AL587" s="21"/>
      <c r="AM587" s="21"/>
      <c r="AN587" s="21"/>
      <c r="AO587" s="21"/>
      <c r="AP587" s="21"/>
      <c r="AQ587" s="21"/>
      <c r="AR587" s="21"/>
      <c r="AS587" s="21"/>
      <c r="AT587" s="21"/>
      <c r="AU587" s="21"/>
      <c r="AV587" s="21"/>
      <c r="AW587" s="21"/>
      <c r="AX587" s="21"/>
      <c r="AY587" s="21"/>
      <c r="AZ587" s="21"/>
      <c r="BA587" s="21"/>
      <c r="BB587" s="21"/>
      <c r="BC587" s="21"/>
      <c r="BD587" s="21"/>
      <c r="BE587" s="21"/>
      <c r="BF587" s="21"/>
      <c r="BG587" s="21"/>
      <c r="BH587" s="21"/>
      <c r="BI587" s="21"/>
      <c r="BJ587" s="21"/>
      <c r="BK587" s="21"/>
      <c r="BL587" s="21"/>
      <c r="BM587" s="21"/>
      <c r="BN587" s="21"/>
      <c r="BO587" s="21"/>
      <c r="BP587" s="21"/>
      <c r="BQ587" s="21"/>
      <c r="BR587" s="21"/>
    </row>
    <row r="588" spans="1:70" x14ac:dyDescent="0.2">
      <c r="A588" s="1"/>
      <c r="B588" s="3"/>
      <c r="C588" s="3"/>
      <c r="D588" s="3"/>
      <c r="E588" s="3"/>
      <c r="F588" s="1"/>
      <c r="G588" s="1"/>
      <c r="H588" s="1"/>
      <c r="I588" s="1"/>
      <c r="J588" s="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  <c r="AJ588" s="21"/>
      <c r="AK588" s="21"/>
      <c r="AL588" s="21"/>
      <c r="AM588" s="21"/>
      <c r="AN588" s="21"/>
      <c r="AO588" s="21"/>
      <c r="AP588" s="21"/>
      <c r="AQ588" s="21"/>
      <c r="AR588" s="21"/>
      <c r="AS588" s="21"/>
      <c r="AT588" s="21"/>
      <c r="AU588" s="21"/>
      <c r="AV588" s="21"/>
      <c r="AW588" s="21"/>
      <c r="AX588" s="21"/>
      <c r="AY588" s="21"/>
      <c r="AZ588" s="21"/>
      <c r="BA588" s="21"/>
      <c r="BB588" s="21"/>
      <c r="BC588" s="21"/>
      <c r="BD588" s="21"/>
      <c r="BE588" s="21"/>
      <c r="BF588" s="21"/>
      <c r="BG588" s="21"/>
      <c r="BH588" s="21"/>
      <c r="BI588" s="21"/>
      <c r="BJ588" s="21"/>
      <c r="BK588" s="21"/>
      <c r="BL588" s="21"/>
      <c r="BM588" s="21"/>
      <c r="BN588" s="21"/>
      <c r="BO588" s="21"/>
      <c r="BP588" s="21"/>
      <c r="BQ588" s="21"/>
      <c r="BR588" s="21"/>
    </row>
    <row r="589" spans="1:70" x14ac:dyDescent="0.2">
      <c r="A589" s="1"/>
      <c r="B589" s="3"/>
      <c r="C589" s="3"/>
      <c r="D589" s="3"/>
      <c r="E589" s="3"/>
      <c r="F589" s="1"/>
      <c r="G589" s="1"/>
      <c r="H589" s="1"/>
      <c r="I589" s="1"/>
      <c r="J589" s="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  <c r="AJ589" s="21"/>
      <c r="AK589" s="21"/>
      <c r="AL589" s="21"/>
      <c r="AM589" s="21"/>
      <c r="AN589" s="21"/>
      <c r="AO589" s="21"/>
      <c r="AP589" s="21"/>
      <c r="AQ589" s="21"/>
      <c r="AR589" s="21"/>
      <c r="AS589" s="21"/>
      <c r="AT589" s="21"/>
      <c r="AU589" s="21"/>
      <c r="AV589" s="21"/>
      <c r="AW589" s="21"/>
      <c r="AX589" s="21"/>
      <c r="AY589" s="21"/>
      <c r="AZ589" s="21"/>
      <c r="BA589" s="21"/>
      <c r="BB589" s="21"/>
      <c r="BC589" s="21"/>
      <c r="BD589" s="21"/>
      <c r="BE589" s="21"/>
      <c r="BF589" s="21"/>
      <c r="BG589" s="21"/>
      <c r="BH589" s="21"/>
      <c r="BI589" s="21"/>
      <c r="BJ589" s="21"/>
      <c r="BK589" s="21"/>
      <c r="BL589" s="21"/>
      <c r="BM589" s="21"/>
      <c r="BN589" s="21"/>
      <c r="BO589" s="21"/>
      <c r="BP589" s="21"/>
      <c r="BQ589" s="21"/>
      <c r="BR589" s="21"/>
    </row>
    <row r="590" spans="1:70" x14ac:dyDescent="0.2">
      <c r="A590" s="1"/>
      <c r="B590" s="3"/>
      <c r="C590" s="3"/>
      <c r="D590" s="3"/>
      <c r="E590" s="3"/>
      <c r="F590" s="1"/>
      <c r="G590" s="1"/>
      <c r="H590" s="1"/>
      <c r="I590" s="1"/>
      <c r="J590" s="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  <c r="AJ590" s="21"/>
      <c r="AK590" s="21"/>
      <c r="AL590" s="21"/>
      <c r="AM590" s="21"/>
      <c r="AN590" s="21"/>
      <c r="AO590" s="21"/>
      <c r="AP590" s="21"/>
      <c r="AQ590" s="21"/>
      <c r="AR590" s="21"/>
      <c r="AS590" s="21"/>
      <c r="AT590" s="21"/>
      <c r="AU590" s="21"/>
      <c r="AV590" s="21"/>
      <c r="AW590" s="21"/>
      <c r="AX590" s="21"/>
      <c r="AY590" s="21"/>
      <c r="AZ590" s="21"/>
      <c r="BA590" s="21"/>
      <c r="BB590" s="21"/>
      <c r="BC590" s="21"/>
      <c r="BD590" s="21"/>
      <c r="BE590" s="21"/>
      <c r="BF590" s="21"/>
      <c r="BG590" s="21"/>
      <c r="BH590" s="21"/>
      <c r="BI590" s="21"/>
      <c r="BJ590" s="21"/>
      <c r="BK590" s="21"/>
      <c r="BL590" s="21"/>
      <c r="BM590" s="21"/>
      <c r="BN590" s="21"/>
      <c r="BO590" s="21"/>
      <c r="BP590" s="21"/>
      <c r="BQ590" s="21"/>
      <c r="BR590" s="21"/>
    </row>
    <row r="591" spans="1:70" x14ac:dyDescent="0.2">
      <c r="A591" s="1"/>
      <c r="B591" s="3"/>
      <c r="C591" s="3"/>
      <c r="D591" s="3"/>
      <c r="E591" s="3"/>
      <c r="F591" s="1"/>
      <c r="G591" s="1"/>
      <c r="H591" s="1"/>
      <c r="I591" s="1"/>
      <c r="J591" s="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  <c r="AJ591" s="21"/>
      <c r="AK591" s="21"/>
      <c r="AL591" s="21"/>
      <c r="AM591" s="21"/>
      <c r="AN591" s="21"/>
      <c r="AO591" s="21"/>
      <c r="AP591" s="21"/>
      <c r="AQ591" s="21"/>
      <c r="AR591" s="21"/>
      <c r="AS591" s="21"/>
      <c r="AT591" s="21"/>
      <c r="AU591" s="21"/>
      <c r="AV591" s="21"/>
      <c r="AW591" s="21"/>
      <c r="AX591" s="21"/>
      <c r="AY591" s="21"/>
      <c r="AZ591" s="21"/>
      <c r="BA591" s="21"/>
      <c r="BB591" s="21"/>
      <c r="BC591" s="21"/>
      <c r="BD591" s="21"/>
      <c r="BE591" s="21"/>
      <c r="BF591" s="21"/>
      <c r="BG591" s="21"/>
      <c r="BH591" s="21"/>
      <c r="BI591" s="21"/>
      <c r="BJ591" s="21"/>
      <c r="BK591" s="21"/>
      <c r="BL591" s="21"/>
      <c r="BM591" s="21"/>
      <c r="BN591" s="21"/>
      <c r="BO591" s="21"/>
      <c r="BP591" s="21"/>
      <c r="BQ591" s="21"/>
      <c r="BR591" s="21"/>
    </row>
    <row r="592" spans="1:70" x14ac:dyDescent="0.2">
      <c r="A592" s="1"/>
      <c r="B592" s="3"/>
      <c r="C592" s="3"/>
      <c r="D592" s="3"/>
      <c r="E592" s="3"/>
      <c r="F592" s="1"/>
      <c r="G592" s="1"/>
      <c r="H592" s="1"/>
      <c r="I592" s="1"/>
      <c r="J592" s="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  <c r="AK592" s="21"/>
      <c r="AL592" s="21"/>
      <c r="AM592" s="21"/>
      <c r="AN592" s="21"/>
      <c r="AO592" s="21"/>
      <c r="AP592" s="21"/>
      <c r="AQ592" s="21"/>
      <c r="AR592" s="21"/>
      <c r="AS592" s="21"/>
      <c r="AT592" s="21"/>
      <c r="AU592" s="21"/>
      <c r="AV592" s="21"/>
      <c r="AW592" s="21"/>
      <c r="AX592" s="21"/>
      <c r="AY592" s="21"/>
      <c r="AZ592" s="21"/>
      <c r="BA592" s="21"/>
      <c r="BB592" s="21"/>
      <c r="BC592" s="21"/>
      <c r="BD592" s="21"/>
      <c r="BE592" s="21"/>
      <c r="BF592" s="21"/>
      <c r="BG592" s="21"/>
      <c r="BH592" s="21"/>
      <c r="BI592" s="21"/>
      <c r="BJ592" s="21"/>
      <c r="BK592" s="21"/>
      <c r="BL592" s="21"/>
      <c r="BM592" s="21"/>
      <c r="BN592" s="21"/>
      <c r="BO592" s="21"/>
      <c r="BP592" s="21"/>
      <c r="BQ592" s="21"/>
      <c r="BR592" s="21"/>
    </row>
    <row r="593" spans="1:70" x14ac:dyDescent="0.2">
      <c r="A593" s="1"/>
      <c r="B593" s="3"/>
      <c r="C593" s="3"/>
      <c r="D593" s="3"/>
      <c r="E593" s="3"/>
      <c r="F593" s="1"/>
      <c r="G593" s="1"/>
      <c r="H593" s="1"/>
      <c r="I593" s="1"/>
      <c r="J593" s="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  <c r="AJ593" s="21"/>
      <c r="AK593" s="21"/>
      <c r="AL593" s="21"/>
      <c r="AM593" s="21"/>
      <c r="AN593" s="21"/>
      <c r="AO593" s="21"/>
      <c r="AP593" s="21"/>
      <c r="AQ593" s="21"/>
      <c r="AR593" s="21"/>
      <c r="AS593" s="21"/>
      <c r="AT593" s="21"/>
      <c r="AU593" s="21"/>
      <c r="AV593" s="21"/>
      <c r="AW593" s="21"/>
      <c r="AX593" s="21"/>
      <c r="AY593" s="21"/>
      <c r="AZ593" s="21"/>
      <c r="BA593" s="21"/>
      <c r="BB593" s="21"/>
      <c r="BC593" s="21"/>
      <c r="BD593" s="21"/>
      <c r="BE593" s="21"/>
      <c r="BF593" s="21"/>
      <c r="BG593" s="21"/>
      <c r="BH593" s="21"/>
      <c r="BI593" s="21"/>
      <c r="BJ593" s="21"/>
      <c r="BK593" s="21"/>
      <c r="BL593" s="21"/>
      <c r="BM593" s="21"/>
      <c r="BN593" s="21"/>
      <c r="BO593" s="21"/>
      <c r="BP593" s="21"/>
      <c r="BQ593" s="21"/>
      <c r="BR593" s="21"/>
    </row>
    <row r="594" spans="1:70" x14ac:dyDescent="0.2">
      <c r="A594" s="1"/>
      <c r="B594" s="3"/>
      <c r="C594" s="3"/>
      <c r="D594" s="3"/>
      <c r="E594" s="3"/>
      <c r="F594" s="1"/>
      <c r="G594" s="1"/>
      <c r="H594" s="1"/>
      <c r="I594" s="1"/>
      <c r="J594" s="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  <c r="AJ594" s="21"/>
      <c r="AK594" s="21"/>
      <c r="AL594" s="21"/>
      <c r="AM594" s="21"/>
      <c r="AN594" s="21"/>
      <c r="AO594" s="21"/>
      <c r="AP594" s="21"/>
      <c r="AQ594" s="21"/>
      <c r="AR594" s="21"/>
      <c r="AS594" s="21"/>
      <c r="AT594" s="21"/>
      <c r="AU594" s="21"/>
      <c r="AV594" s="21"/>
      <c r="AW594" s="21"/>
      <c r="AX594" s="21"/>
      <c r="AY594" s="21"/>
      <c r="AZ594" s="21"/>
      <c r="BA594" s="21"/>
      <c r="BB594" s="21"/>
      <c r="BC594" s="21"/>
      <c r="BD594" s="21"/>
      <c r="BE594" s="21"/>
      <c r="BF594" s="21"/>
      <c r="BG594" s="21"/>
      <c r="BH594" s="21"/>
      <c r="BI594" s="21"/>
      <c r="BJ594" s="21"/>
      <c r="BK594" s="21"/>
      <c r="BL594" s="21"/>
      <c r="BM594" s="21"/>
      <c r="BN594" s="21"/>
      <c r="BO594" s="21"/>
      <c r="BP594" s="21"/>
      <c r="BQ594" s="21"/>
      <c r="BR594" s="21"/>
    </row>
    <row r="595" spans="1:70" x14ac:dyDescent="0.2">
      <c r="A595" s="1"/>
      <c r="B595" s="3"/>
      <c r="C595" s="3"/>
      <c r="D595" s="3"/>
      <c r="E595" s="3"/>
      <c r="F595" s="1"/>
      <c r="G595" s="1"/>
      <c r="H595" s="1"/>
      <c r="I595" s="1"/>
      <c r="J595" s="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  <c r="AJ595" s="21"/>
      <c r="AK595" s="21"/>
      <c r="AL595" s="21"/>
      <c r="AM595" s="21"/>
      <c r="AN595" s="21"/>
      <c r="AO595" s="21"/>
      <c r="AP595" s="21"/>
      <c r="AQ595" s="21"/>
      <c r="AR595" s="21"/>
      <c r="AS595" s="21"/>
      <c r="AT595" s="21"/>
      <c r="AU595" s="21"/>
      <c r="AV595" s="21"/>
      <c r="AW595" s="21"/>
      <c r="AX595" s="21"/>
      <c r="AY595" s="21"/>
      <c r="AZ595" s="21"/>
      <c r="BA595" s="21"/>
      <c r="BB595" s="21"/>
      <c r="BC595" s="21"/>
      <c r="BD595" s="21"/>
      <c r="BE595" s="21"/>
      <c r="BF595" s="21"/>
      <c r="BG595" s="21"/>
      <c r="BH595" s="21"/>
      <c r="BI595" s="21"/>
      <c r="BJ595" s="21"/>
      <c r="BK595" s="21"/>
      <c r="BL595" s="21"/>
      <c r="BM595" s="21"/>
      <c r="BN595" s="21"/>
      <c r="BO595" s="21"/>
      <c r="BP595" s="21"/>
      <c r="BQ595" s="21"/>
      <c r="BR595" s="21"/>
    </row>
    <row r="596" spans="1:70" x14ac:dyDescent="0.2">
      <c r="A596" s="1"/>
      <c r="B596" s="3"/>
      <c r="C596" s="3"/>
      <c r="D596" s="3"/>
      <c r="E596" s="3"/>
      <c r="F596" s="1"/>
      <c r="G596" s="1"/>
      <c r="H596" s="1"/>
      <c r="I596" s="1"/>
      <c r="J596" s="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  <c r="AJ596" s="21"/>
      <c r="AK596" s="21"/>
      <c r="AL596" s="21"/>
      <c r="AM596" s="21"/>
      <c r="AN596" s="21"/>
      <c r="AO596" s="21"/>
      <c r="AP596" s="21"/>
      <c r="AQ596" s="21"/>
      <c r="AR596" s="21"/>
      <c r="AS596" s="21"/>
      <c r="AT596" s="21"/>
      <c r="AU596" s="21"/>
      <c r="AV596" s="21"/>
      <c r="AW596" s="21"/>
      <c r="AX596" s="21"/>
      <c r="AY596" s="21"/>
      <c r="AZ596" s="21"/>
      <c r="BA596" s="21"/>
      <c r="BB596" s="21"/>
      <c r="BC596" s="21"/>
      <c r="BD596" s="21"/>
      <c r="BE596" s="21"/>
      <c r="BF596" s="21"/>
      <c r="BG596" s="21"/>
      <c r="BH596" s="21"/>
      <c r="BI596" s="21"/>
      <c r="BJ596" s="21"/>
      <c r="BK596" s="21"/>
      <c r="BL596" s="21"/>
      <c r="BM596" s="21"/>
      <c r="BN596" s="21"/>
      <c r="BO596" s="21"/>
      <c r="BP596" s="21"/>
      <c r="BQ596" s="21"/>
      <c r="BR596" s="21"/>
    </row>
    <row r="597" spans="1:70" x14ac:dyDescent="0.2">
      <c r="A597" s="1"/>
      <c r="B597" s="3"/>
      <c r="C597" s="3"/>
      <c r="D597" s="3"/>
      <c r="E597" s="3"/>
      <c r="F597" s="1"/>
      <c r="G597" s="1"/>
      <c r="H597" s="1"/>
      <c r="I597" s="1"/>
      <c r="J597" s="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  <c r="AJ597" s="21"/>
      <c r="AK597" s="21"/>
      <c r="AL597" s="21"/>
      <c r="AM597" s="21"/>
      <c r="AN597" s="21"/>
      <c r="AO597" s="21"/>
      <c r="AP597" s="21"/>
      <c r="AQ597" s="21"/>
      <c r="AR597" s="21"/>
      <c r="AS597" s="21"/>
      <c r="AT597" s="21"/>
      <c r="AU597" s="21"/>
      <c r="AV597" s="21"/>
      <c r="AW597" s="21"/>
      <c r="AX597" s="21"/>
      <c r="AY597" s="21"/>
      <c r="AZ597" s="21"/>
      <c r="BA597" s="21"/>
      <c r="BB597" s="21"/>
      <c r="BC597" s="21"/>
      <c r="BD597" s="21"/>
      <c r="BE597" s="21"/>
      <c r="BF597" s="21"/>
      <c r="BG597" s="21"/>
      <c r="BH597" s="21"/>
      <c r="BI597" s="21"/>
      <c r="BJ597" s="21"/>
      <c r="BK597" s="21"/>
      <c r="BL597" s="21"/>
      <c r="BM597" s="21"/>
      <c r="BN597" s="21"/>
      <c r="BO597" s="21"/>
      <c r="BP597" s="21"/>
      <c r="BQ597" s="21"/>
      <c r="BR597" s="21"/>
    </row>
    <row r="598" spans="1:70" x14ac:dyDescent="0.2">
      <c r="A598" s="1"/>
      <c r="B598" s="3"/>
      <c r="C598" s="3"/>
      <c r="D598" s="3"/>
      <c r="E598" s="3"/>
      <c r="F598" s="1"/>
      <c r="G598" s="1"/>
      <c r="H598" s="1"/>
      <c r="I598" s="1"/>
      <c r="J598" s="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  <c r="AJ598" s="21"/>
      <c r="AK598" s="21"/>
      <c r="AL598" s="21"/>
      <c r="AM598" s="21"/>
      <c r="AN598" s="21"/>
      <c r="AO598" s="21"/>
      <c r="AP598" s="21"/>
      <c r="AQ598" s="21"/>
      <c r="AR598" s="21"/>
      <c r="AS598" s="21"/>
      <c r="AT598" s="21"/>
      <c r="AU598" s="21"/>
      <c r="AV598" s="21"/>
      <c r="AW598" s="21"/>
      <c r="AX598" s="21"/>
      <c r="AY598" s="21"/>
      <c r="AZ598" s="21"/>
      <c r="BA598" s="21"/>
      <c r="BB598" s="21"/>
      <c r="BC598" s="21"/>
      <c r="BD598" s="21"/>
      <c r="BE598" s="21"/>
      <c r="BF598" s="21"/>
      <c r="BG598" s="21"/>
      <c r="BH598" s="21"/>
      <c r="BI598" s="21"/>
      <c r="BJ598" s="21"/>
      <c r="BK598" s="21"/>
      <c r="BL598" s="21"/>
      <c r="BM598" s="21"/>
      <c r="BN598" s="21"/>
      <c r="BO598" s="21"/>
      <c r="BP598" s="21"/>
      <c r="BQ598" s="21"/>
      <c r="BR598" s="21"/>
    </row>
    <row r="599" spans="1:70" x14ac:dyDescent="0.2">
      <c r="A599" s="1"/>
      <c r="B599" s="3"/>
      <c r="C599" s="3"/>
      <c r="D599" s="3"/>
      <c r="E599" s="3"/>
      <c r="F599" s="1"/>
      <c r="G599" s="1"/>
      <c r="H599" s="1"/>
      <c r="I599" s="1"/>
      <c r="J599" s="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  <c r="AL599" s="21"/>
      <c r="AM599" s="21"/>
      <c r="AN599" s="21"/>
      <c r="AO599" s="21"/>
      <c r="AP599" s="21"/>
      <c r="AQ599" s="21"/>
      <c r="AR599" s="21"/>
      <c r="AS599" s="21"/>
      <c r="AT599" s="21"/>
      <c r="AU599" s="21"/>
      <c r="AV599" s="21"/>
      <c r="AW599" s="21"/>
      <c r="AX599" s="21"/>
      <c r="AY599" s="21"/>
      <c r="AZ599" s="21"/>
      <c r="BA599" s="21"/>
      <c r="BB599" s="21"/>
      <c r="BC599" s="21"/>
      <c r="BD599" s="21"/>
      <c r="BE599" s="21"/>
      <c r="BF599" s="21"/>
      <c r="BG599" s="21"/>
      <c r="BH599" s="21"/>
      <c r="BI599" s="21"/>
      <c r="BJ599" s="21"/>
      <c r="BK599" s="21"/>
      <c r="BL599" s="21"/>
      <c r="BM599" s="21"/>
      <c r="BN599" s="21"/>
      <c r="BO599" s="21"/>
      <c r="BP599" s="21"/>
      <c r="BQ599" s="21"/>
      <c r="BR599" s="21"/>
    </row>
    <row r="600" spans="1:70" x14ac:dyDescent="0.2">
      <c r="A600" s="1"/>
      <c r="B600" s="3"/>
      <c r="C600" s="3"/>
      <c r="D600" s="3"/>
      <c r="E600" s="3"/>
      <c r="F600" s="1"/>
      <c r="G600" s="1"/>
      <c r="H600" s="1"/>
      <c r="I600" s="1"/>
      <c r="J600" s="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  <c r="AJ600" s="21"/>
      <c r="AK600" s="21"/>
      <c r="AL600" s="21"/>
      <c r="AM600" s="21"/>
      <c r="AN600" s="21"/>
      <c r="AO600" s="21"/>
      <c r="AP600" s="21"/>
      <c r="AQ600" s="21"/>
      <c r="AR600" s="21"/>
      <c r="AS600" s="21"/>
      <c r="AT600" s="21"/>
      <c r="AU600" s="21"/>
      <c r="AV600" s="21"/>
      <c r="AW600" s="21"/>
      <c r="AX600" s="21"/>
      <c r="AY600" s="21"/>
      <c r="AZ600" s="21"/>
      <c r="BA600" s="21"/>
      <c r="BB600" s="21"/>
      <c r="BC600" s="21"/>
      <c r="BD600" s="21"/>
      <c r="BE600" s="21"/>
      <c r="BF600" s="21"/>
      <c r="BG600" s="21"/>
      <c r="BH600" s="21"/>
      <c r="BI600" s="21"/>
      <c r="BJ600" s="21"/>
      <c r="BK600" s="21"/>
      <c r="BL600" s="21"/>
      <c r="BM600" s="21"/>
      <c r="BN600" s="21"/>
      <c r="BO600" s="21"/>
      <c r="BP600" s="21"/>
      <c r="BQ600" s="21"/>
      <c r="BR600" s="21"/>
    </row>
    <row r="601" spans="1:70" x14ac:dyDescent="0.2">
      <c r="A601" s="1"/>
      <c r="B601" s="3"/>
      <c r="C601" s="3"/>
      <c r="D601" s="3"/>
      <c r="E601" s="3"/>
      <c r="F601" s="1"/>
      <c r="G601" s="1"/>
      <c r="H601" s="1"/>
      <c r="I601" s="1"/>
      <c r="J601" s="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  <c r="AJ601" s="21"/>
      <c r="AK601" s="21"/>
      <c r="AL601" s="21"/>
      <c r="AM601" s="21"/>
      <c r="AN601" s="21"/>
      <c r="AO601" s="21"/>
      <c r="AP601" s="21"/>
      <c r="AQ601" s="21"/>
      <c r="AR601" s="21"/>
      <c r="AS601" s="21"/>
      <c r="AT601" s="21"/>
      <c r="AU601" s="21"/>
      <c r="AV601" s="21"/>
      <c r="AW601" s="21"/>
      <c r="AX601" s="21"/>
      <c r="AY601" s="21"/>
      <c r="AZ601" s="21"/>
      <c r="BA601" s="21"/>
      <c r="BB601" s="21"/>
      <c r="BC601" s="21"/>
      <c r="BD601" s="21"/>
      <c r="BE601" s="21"/>
      <c r="BF601" s="21"/>
      <c r="BG601" s="21"/>
      <c r="BH601" s="21"/>
      <c r="BI601" s="21"/>
      <c r="BJ601" s="21"/>
      <c r="BK601" s="21"/>
      <c r="BL601" s="21"/>
      <c r="BM601" s="21"/>
      <c r="BN601" s="21"/>
      <c r="BO601" s="21"/>
      <c r="BP601" s="21"/>
      <c r="BQ601" s="21"/>
      <c r="BR601" s="21"/>
    </row>
    <row r="602" spans="1:70" x14ac:dyDescent="0.2">
      <c r="A602" s="1"/>
      <c r="B602" s="3"/>
      <c r="C602" s="3"/>
      <c r="D602" s="3"/>
      <c r="E602" s="3"/>
      <c r="F602" s="1"/>
      <c r="G602" s="1"/>
      <c r="H602" s="1"/>
      <c r="I602" s="1"/>
      <c r="J602" s="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  <c r="AJ602" s="21"/>
      <c r="AK602" s="21"/>
      <c r="AL602" s="21"/>
      <c r="AM602" s="21"/>
      <c r="AN602" s="21"/>
      <c r="AO602" s="21"/>
      <c r="AP602" s="21"/>
      <c r="AQ602" s="21"/>
      <c r="AR602" s="21"/>
      <c r="AS602" s="21"/>
      <c r="AT602" s="21"/>
      <c r="AU602" s="21"/>
      <c r="AV602" s="21"/>
      <c r="AW602" s="21"/>
      <c r="AX602" s="21"/>
      <c r="AY602" s="21"/>
      <c r="AZ602" s="21"/>
      <c r="BA602" s="21"/>
      <c r="BB602" s="21"/>
      <c r="BC602" s="21"/>
      <c r="BD602" s="21"/>
      <c r="BE602" s="21"/>
      <c r="BF602" s="21"/>
      <c r="BG602" s="21"/>
      <c r="BH602" s="21"/>
      <c r="BI602" s="21"/>
      <c r="BJ602" s="21"/>
      <c r="BK602" s="21"/>
      <c r="BL602" s="21"/>
      <c r="BM602" s="21"/>
      <c r="BN602" s="21"/>
      <c r="BO602" s="21"/>
      <c r="BP602" s="21"/>
      <c r="BQ602" s="21"/>
      <c r="BR602" s="21"/>
    </row>
    <row r="603" spans="1:70" x14ac:dyDescent="0.2">
      <c r="A603" s="1"/>
      <c r="B603" s="3"/>
      <c r="C603" s="3"/>
      <c r="D603" s="3"/>
      <c r="E603" s="3"/>
      <c r="F603" s="1"/>
      <c r="G603" s="1"/>
      <c r="H603" s="1"/>
      <c r="I603" s="1"/>
      <c r="J603" s="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  <c r="AJ603" s="21"/>
      <c r="AK603" s="21"/>
      <c r="AL603" s="21"/>
      <c r="AM603" s="21"/>
      <c r="AN603" s="21"/>
      <c r="AO603" s="21"/>
      <c r="AP603" s="21"/>
      <c r="AQ603" s="21"/>
      <c r="AR603" s="21"/>
      <c r="AS603" s="21"/>
      <c r="AT603" s="21"/>
      <c r="AU603" s="21"/>
      <c r="AV603" s="21"/>
      <c r="AW603" s="21"/>
      <c r="AX603" s="21"/>
      <c r="AY603" s="21"/>
      <c r="AZ603" s="21"/>
      <c r="BA603" s="21"/>
      <c r="BB603" s="21"/>
      <c r="BC603" s="21"/>
      <c r="BD603" s="21"/>
      <c r="BE603" s="21"/>
      <c r="BF603" s="21"/>
      <c r="BG603" s="21"/>
      <c r="BH603" s="21"/>
      <c r="BI603" s="21"/>
      <c r="BJ603" s="21"/>
      <c r="BK603" s="21"/>
      <c r="BL603" s="21"/>
      <c r="BM603" s="21"/>
      <c r="BN603" s="21"/>
      <c r="BO603" s="21"/>
      <c r="BP603" s="21"/>
      <c r="BQ603" s="21"/>
      <c r="BR603" s="21"/>
    </row>
    <row r="604" spans="1:70" x14ac:dyDescent="0.2">
      <c r="A604" s="1"/>
      <c r="B604" s="3"/>
      <c r="C604" s="3"/>
      <c r="D604" s="3"/>
      <c r="E604" s="3"/>
      <c r="F604" s="1"/>
      <c r="G604" s="1"/>
      <c r="H604" s="1"/>
      <c r="I604" s="1"/>
      <c r="J604" s="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  <c r="AJ604" s="21"/>
      <c r="AK604" s="21"/>
      <c r="AL604" s="21"/>
      <c r="AM604" s="21"/>
      <c r="AN604" s="21"/>
      <c r="AO604" s="21"/>
      <c r="AP604" s="21"/>
      <c r="AQ604" s="21"/>
      <c r="AR604" s="21"/>
      <c r="AS604" s="21"/>
      <c r="AT604" s="21"/>
      <c r="AU604" s="21"/>
      <c r="AV604" s="21"/>
      <c r="AW604" s="21"/>
      <c r="AX604" s="21"/>
      <c r="AY604" s="21"/>
      <c r="AZ604" s="21"/>
      <c r="BA604" s="21"/>
      <c r="BB604" s="21"/>
      <c r="BC604" s="21"/>
      <c r="BD604" s="21"/>
      <c r="BE604" s="21"/>
      <c r="BF604" s="21"/>
      <c r="BG604" s="21"/>
      <c r="BH604" s="21"/>
      <c r="BI604" s="21"/>
      <c r="BJ604" s="21"/>
      <c r="BK604" s="21"/>
      <c r="BL604" s="21"/>
      <c r="BM604" s="21"/>
      <c r="BN604" s="21"/>
      <c r="BO604" s="21"/>
      <c r="BP604" s="21"/>
      <c r="BQ604" s="21"/>
      <c r="BR604" s="21"/>
    </row>
    <row r="605" spans="1:70" x14ac:dyDescent="0.2">
      <c r="A605" s="1"/>
      <c r="B605" s="3"/>
      <c r="C605" s="3"/>
      <c r="D605" s="3"/>
      <c r="E605" s="3"/>
      <c r="F605" s="1"/>
      <c r="G605" s="1"/>
      <c r="H605" s="1"/>
      <c r="I605" s="1"/>
      <c r="J605" s="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  <c r="AJ605" s="21"/>
      <c r="AK605" s="21"/>
      <c r="AL605" s="21"/>
      <c r="AM605" s="21"/>
      <c r="AN605" s="21"/>
      <c r="AO605" s="21"/>
      <c r="AP605" s="21"/>
      <c r="AQ605" s="21"/>
      <c r="AR605" s="21"/>
      <c r="AS605" s="21"/>
      <c r="AT605" s="21"/>
      <c r="AU605" s="21"/>
      <c r="AV605" s="21"/>
      <c r="AW605" s="21"/>
      <c r="AX605" s="21"/>
      <c r="AY605" s="21"/>
      <c r="AZ605" s="21"/>
      <c r="BA605" s="21"/>
      <c r="BB605" s="21"/>
      <c r="BC605" s="21"/>
      <c r="BD605" s="21"/>
      <c r="BE605" s="21"/>
      <c r="BF605" s="21"/>
      <c r="BG605" s="21"/>
      <c r="BH605" s="21"/>
      <c r="BI605" s="21"/>
      <c r="BJ605" s="21"/>
      <c r="BK605" s="21"/>
      <c r="BL605" s="21"/>
      <c r="BM605" s="21"/>
      <c r="BN605" s="21"/>
      <c r="BO605" s="21"/>
      <c r="BP605" s="21"/>
      <c r="BQ605" s="21"/>
      <c r="BR605" s="21"/>
    </row>
    <row r="606" spans="1:70" x14ac:dyDescent="0.2">
      <c r="A606" s="1"/>
      <c r="B606" s="3"/>
      <c r="C606" s="3"/>
      <c r="D606" s="3"/>
      <c r="E606" s="3"/>
      <c r="F606" s="1"/>
      <c r="G606" s="1"/>
      <c r="H606" s="1"/>
      <c r="I606" s="1"/>
      <c r="J606" s="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  <c r="AJ606" s="21"/>
      <c r="AK606" s="21"/>
      <c r="AL606" s="21"/>
      <c r="AM606" s="21"/>
      <c r="AN606" s="21"/>
      <c r="AO606" s="21"/>
      <c r="AP606" s="21"/>
      <c r="AQ606" s="21"/>
      <c r="AR606" s="21"/>
      <c r="AS606" s="21"/>
      <c r="AT606" s="21"/>
      <c r="AU606" s="21"/>
      <c r="AV606" s="21"/>
      <c r="AW606" s="21"/>
      <c r="AX606" s="21"/>
      <c r="AY606" s="21"/>
      <c r="AZ606" s="21"/>
      <c r="BA606" s="21"/>
      <c r="BB606" s="21"/>
      <c r="BC606" s="21"/>
      <c r="BD606" s="21"/>
      <c r="BE606" s="21"/>
      <c r="BF606" s="21"/>
      <c r="BG606" s="21"/>
      <c r="BH606" s="21"/>
      <c r="BI606" s="21"/>
      <c r="BJ606" s="21"/>
      <c r="BK606" s="21"/>
      <c r="BL606" s="21"/>
      <c r="BM606" s="21"/>
      <c r="BN606" s="21"/>
      <c r="BO606" s="21"/>
      <c r="BP606" s="21"/>
      <c r="BQ606" s="21"/>
      <c r="BR606" s="21"/>
    </row>
    <row r="607" spans="1:70" x14ac:dyDescent="0.2">
      <c r="A607" s="1"/>
      <c r="B607" s="3"/>
      <c r="C607" s="3"/>
      <c r="D607" s="3"/>
      <c r="E607" s="3"/>
      <c r="F607" s="1"/>
      <c r="G607" s="1"/>
      <c r="H607" s="1"/>
      <c r="I607" s="1"/>
      <c r="J607" s="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  <c r="AJ607" s="21"/>
      <c r="AK607" s="21"/>
      <c r="AL607" s="21"/>
      <c r="AM607" s="21"/>
      <c r="AN607" s="21"/>
      <c r="AO607" s="21"/>
      <c r="AP607" s="21"/>
      <c r="AQ607" s="21"/>
      <c r="AR607" s="21"/>
      <c r="AS607" s="21"/>
      <c r="AT607" s="21"/>
      <c r="AU607" s="21"/>
      <c r="AV607" s="21"/>
      <c r="AW607" s="21"/>
      <c r="AX607" s="21"/>
      <c r="AY607" s="21"/>
      <c r="AZ607" s="21"/>
      <c r="BA607" s="21"/>
      <c r="BB607" s="21"/>
      <c r="BC607" s="21"/>
      <c r="BD607" s="21"/>
      <c r="BE607" s="21"/>
      <c r="BF607" s="21"/>
      <c r="BG607" s="21"/>
      <c r="BH607" s="21"/>
      <c r="BI607" s="21"/>
      <c r="BJ607" s="21"/>
      <c r="BK607" s="21"/>
      <c r="BL607" s="21"/>
      <c r="BM607" s="21"/>
      <c r="BN607" s="21"/>
      <c r="BO607" s="21"/>
      <c r="BP607" s="21"/>
      <c r="BQ607" s="21"/>
      <c r="BR607" s="21"/>
    </row>
    <row r="608" spans="1:70" x14ac:dyDescent="0.2">
      <c r="A608" s="1"/>
      <c r="B608" s="3"/>
      <c r="C608" s="3"/>
      <c r="D608" s="3"/>
      <c r="E608" s="3"/>
      <c r="F608" s="1"/>
      <c r="G608" s="1"/>
      <c r="H608" s="1"/>
      <c r="I608" s="1"/>
      <c r="J608" s="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  <c r="AJ608" s="21"/>
      <c r="AK608" s="21"/>
      <c r="AL608" s="21"/>
      <c r="AM608" s="21"/>
      <c r="AN608" s="21"/>
      <c r="AO608" s="21"/>
      <c r="AP608" s="21"/>
      <c r="AQ608" s="21"/>
      <c r="AR608" s="21"/>
      <c r="AS608" s="21"/>
      <c r="AT608" s="21"/>
      <c r="AU608" s="21"/>
      <c r="AV608" s="21"/>
      <c r="AW608" s="21"/>
      <c r="AX608" s="21"/>
      <c r="AY608" s="21"/>
      <c r="AZ608" s="21"/>
      <c r="BA608" s="21"/>
      <c r="BB608" s="21"/>
      <c r="BC608" s="21"/>
      <c r="BD608" s="21"/>
      <c r="BE608" s="21"/>
      <c r="BF608" s="21"/>
      <c r="BG608" s="21"/>
      <c r="BH608" s="21"/>
      <c r="BI608" s="21"/>
      <c r="BJ608" s="21"/>
      <c r="BK608" s="21"/>
      <c r="BL608" s="21"/>
      <c r="BM608" s="21"/>
      <c r="BN608" s="21"/>
      <c r="BO608" s="21"/>
      <c r="BP608" s="21"/>
      <c r="BQ608" s="21"/>
      <c r="BR608" s="21"/>
    </row>
    <row r="609" spans="1:70" x14ac:dyDescent="0.2">
      <c r="A609" s="1"/>
      <c r="B609" s="3"/>
      <c r="C609" s="3"/>
      <c r="D609" s="3"/>
      <c r="E609" s="3"/>
      <c r="F609" s="1"/>
      <c r="G609" s="1"/>
      <c r="H609" s="1"/>
      <c r="I609" s="1"/>
      <c r="J609" s="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  <c r="AJ609" s="21"/>
      <c r="AK609" s="21"/>
      <c r="AL609" s="21"/>
      <c r="AM609" s="21"/>
      <c r="AN609" s="21"/>
      <c r="AO609" s="21"/>
      <c r="AP609" s="21"/>
      <c r="AQ609" s="21"/>
      <c r="AR609" s="21"/>
      <c r="AS609" s="21"/>
      <c r="AT609" s="21"/>
      <c r="AU609" s="21"/>
      <c r="AV609" s="21"/>
      <c r="AW609" s="21"/>
      <c r="AX609" s="21"/>
      <c r="AY609" s="21"/>
      <c r="AZ609" s="21"/>
      <c r="BA609" s="21"/>
      <c r="BB609" s="21"/>
      <c r="BC609" s="21"/>
      <c r="BD609" s="21"/>
      <c r="BE609" s="21"/>
      <c r="BF609" s="21"/>
      <c r="BG609" s="21"/>
      <c r="BH609" s="21"/>
      <c r="BI609" s="21"/>
      <c r="BJ609" s="21"/>
      <c r="BK609" s="21"/>
      <c r="BL609" s="21"/>
      <c r="BM609" s="21"/>
      <c r="BN609" s="21"/>
      <c r="BO609" s="21"/>
      <c r="BP609" s="21"/>
      <c r="BQ609" s="21"/>
      <c r="BR609" s="21"/>
    </row>
    <row r="610" spans="1:70" x14ac:dyDescent="0.2">
      <c r="A610" s="1"/>
      <c r="B610" s="3"/>
      <c r="C610" s="3"/>
      <c r="D610" s="3"/>
      <c r="E610" s="3"/>
      <c r="F610" s="1"/>
      <c r="G610" s="1"/>
      <c r="H610" s="1"/>
      <c r="I610" s="1"/>
      <c r="J610" s="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  <c r="AJ610" s="21"/>
      <c r="AK610" s="21"/>
      <c r="AL610" s="21"/>
      <c r="AM610" s="21"/>
      <c r="AN610" s="21"/>
      <c r="AO610" s="21"/>
      <c r="AP610" s="21"/>
      <c r="AQ610" s="21"/>
      <c r="AR610" s="21"/>
      <c r="AS610" s="21"/>
      <c r="AT610" s="21"/>
      <c r="AU610" s="21"/>
      <c r="AV610" s="21"/>
      <c r="AW610" s="21"/>
      <c r="AX610" s="21"/>
      <c r="AY610" s="21"/>
      <c r="AZ610" s="21"/>
      <c r="BA610" s="21"/>
      <c r="BB610" s="21"/>
      <c r="BC610" s="21"/>
      <c r="BD610" s="21"/>
      <c r="BE610" s="21"/>
      <c r="BF610" s="21"/>
      <c r="BG610" s="21"/>
      <c r="BH610" s="21"/>
      <c r="BI610" s="21"/>
      <c r="BJ610" s="21"/>
      <c r="BK610" s="21"/>
      <c r="BL610" s="21"/>
      <c r="BM610" s="21"/>
      <c r="BN610" s="21"/>
      <c r="BO610" s="21"/>
      <c r="BP610" s="21"/>
      <c r="BQ610" s="21"/>
      <c r="BR610" s="21"/>
    </row>
    <row r="611" spans="1:70" x14ac:dyDescent="0.2">
      <c r="A611" s="1"/>
      <c r="B611" s="3"/>
      <c r="C611" s="3"/>
      <c r="D611" s="3"/>
      <c r="E611" s="3"/>
      <c r="F611" s="1"/>
      <c r="G611" s="1"/>
      <c r="H611" s="1"/>
      <c r="I611" s="1"/>
      <c r="J611" s="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  <c r="AL611" s="21"/>
      <c r="AM611" s="21"/>
      <c r="AN611" s="21"/>
      <c r="AO611" s="21"/>
      <c r="AP611" s="21"/>
      <c r="AQ611" s="21"/>
      <c r="AR611" s="21"/>
      <c r="AS611" s="21"/>
      <c r="AT611" s="21"/>
      <c r="AU611" s="21"/>
      <c r="AV611" s="21"/>
      <c r="AW611" s="21"/>
      <c r="AX611" s="21"/>
      <c r="AY611" s="21"/>
      <c r="AZ611" s="21"/>
      <c r="BA611" s="21"/>
      <c r="BB611" s="21"/>
      <c r="BC611" s="21"/>
      <c r="BD611" s="21"/>
      <c r="BE611" s="21"/>
      <c r="BF611" s="21"/>
      <c r="BG611" s="21"/>
      <c r="BH611" s="21"/>
      <c r="BI611" s="21"/>
      <c r="BJ611" s="21"/>
      <c r="BK611" s="21"/>
      <c r="BL611" s="21"/>
      <c r="BM611" s="21"/>
      <c r="BN611" s="21"/>
      <c r="BO611" s="21"/>
      <c r="BP611" s="21"/>
      <c r="BQ611" s="21"/>
      <c r="BR611" s="21"/>
    </row>
    <row r="612" spans="1:70" x14ac:dyDescent="0.2">
      <c r="A612" s="1"/>
      <c r="B612" s="3"/>
      <c r="C612" s="3"/>
      <c r="D612" s="3"/>
      <c r="E612" s="3"/>
      <c r="F612" s="1"/>
      <c r="G612" s="1"/>
      <c r="H612" s="1"/>
      <c r="I612" s="1"/>
      <c r="J612" s="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  <c r="AL612" s="21"/>
      <c r="AM612" s="21"/>
      <c r="AN612" s="21"/>
      <c r="AO612" s="21"/>
      <c r="AP612" s="21"/>
      <c r="AQ612" s="21"/>
      <c r="AR612" s="21"/>
      <c r="AS612" s="21"/>
      <c r="AT612" s="21"/>
      <c r="AU612" s="21"/>
      <c r="AV612" s="21"/>
      <c r="AW612" s="21"/>
      <c r="AX612" s="21"/>
      <c r="AY612" s="21"/>
      <c r="AZ612" s="21"/>
      <c r="BA612" s="21"/>
      <c r="BB612" s="21"/>
      <c r="BC612" s="21"/>
      <c r="BD612" s="21"/>
      <c r="BE612" s="21"/>
      <c r="BF612" s="21"/>
      <c r="BG612" s="21"/>
      <c r="BH612" s="21"/>
      <c r="BI612" s="21"/>
      <c r="BJ612" s="21"/>
      <c r="BK612" s="21"/>
      <c r="BL612" s="21"/>
      <c r="BM612" s="21"/>
      <c r="BN612" s="21"/>
      <c r="BO612" s="21"/>
      <c r="BP612" s="21"/>
      <c r="BQ612" s="21"/>
      <c r="BR612" s="21"/>
    </row>
    <row r="613" spans="1:70" x14ac:dyDescent="0.2">
      <c r="A613" s="1"/>
      <c r="B613" s="3"/>
      <c r="C613" s="3"/>
      <c r="D613" s="3"/>
      <c r="E613" s="3"/>
      <c r="F613" s="1"/>
      <c r="G613" s="1"/>
      <c r="H613" s="1"/>
      <c r="I613" s="1"/>
      <c r="J613" s="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  <c r="AJ613" s="21"/>
      <c r="AK613" s="21"/>
      <c r="AL613" s="21"/>
      <c r="AM613" s="21"/>
      <c r="AN613" s="21"/>
      <c r="AO613" s="21"/>
      <c r="AP613" s="21"/>
      <c r="AQ613" s="21"/>
      <c r="AR613" s="21"/>
      <c r="AS613" s="21"/>
      <c r="AT613" s="21"/>
      <c r="AU613" s="21"/>
      <c r="AV613" s="21"/>
      <c r="AW613" s="21"/>
      <c r="AX613" s="21"/>
      <c r="AY613" s="21"/>
      <c r="AZ613" s="21"/>
      <c r="BA613" s="21"/>
      <c r="BB613" s="21"/>
      <c r="BC613" s="21"/>
      <c r="BD613" s="21"/>
      <c r="BE613" s="21"/>
      <c r="BF613" s="21"/>
      <c r="BG613" s="21"/>
      <c r="BH613" s="21"/>
      <c r="BI613" s="21"/>
      <c r="BJ613" s="21"/>
      <c r="BK613" s="21"/>
      <c r="BL613" s="21"/>
      <c r="BM613" s="21"/>
      <c r="BN613" s="21"/>
      <c r="BO613" s="21"/>
      <c r="BP613" s="21"/>
      <c r="BQ613" s="21"/>
      <c r="BR613" s="21"/>
    </row>
    <row r="614" spans="1:70" x14ac:dyDescent="0.2">
      <c r="A614" s="1"/>
      <c r="B614" s="3"/>
      <c r="C614" s="3"/>
      <c r="D614" s="3"/>
      <c r="E614" s="3"/>
      <c r="F614" s="1"/>
      <c r="G614" s="1"/>
      <c r="H614" s="1"/>
      <c r="I614" s="1"/>
      <c r="J614" s="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  <c r="AI614" s="21"/>
      <c r="AJ614" s="21"/>
      <c r="AK614" s="21"/>
      <c r="AL614" s="21"/>
      <c r="AM614" s="21"/>
      <c r="AN614" s="21"/>
      <c r="AO614" s="21"/>
      <c r="AP614" s="21"/>
      <c r="AQ614" s="21"/>
      <c r="AR614" s="21"/>
      <c r="AS614" s="21"/>
      <c r="AT614" s="21"/>
      <c r="AU614" s="21"/>
      <c r="AV614" s="21"/>
      <c r="AW614" s="21"/>
      <c r="AX614" s="21"/>
      <c r="AY614" s="21"/>
      <c r="AZ614" s="21"/>
      <c r="BA614" s="21"/>
      <c r="BB614" s="21"/>
      <c r="BC614" s="21"/>
      <c r="BD614" s="21"/>
      <c r="BE614" s="21"/>
      <c r="BF614" s="21"/>
      <c r="BG614" s="21"/>
      <c r="BH614" s="21"/>
      <c r="BI614" s="21"/>
      <c r="BJ614" s="21"/>
      <c r="BK614" s="21"/>
      <c r="BL614" s="21"/>
      <c r="BM614" s="21"/>
      <c r="BN614" s="21"/>
      <c r="BO614" s="21"/>
      <c r="BP614" s="21"/>
      <c r="BQ614" s="21"/>
      <c r="BR614" s="21"/>
    </row>
    <row r="615" spans="1:70" x14ac:dyDescent="0.2">
      <c r="A615" s="1"/>
      <c r="B615" s="3"/>
      <c r="C615" s="3"/>
      <c r="D615" s="3"/>
      <c r="E615" s="3"/>
      <c r="F615" s="1"/>
      <c r="G615" s="1"/>
      <c r="H615" s="1"/>
      <c r="I615" s="1"/>
      <c r="J615" s="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  <c r="AJ615" s="21"/>
      <c r="AK615" s="21"/>
      <c r="AL615" s="21"/>
      <c r="AM615" s="21"/>
      <c r="AN615" s="21"/>
      <c r="AO615" s="21"/>
      <c r="AP615" s="21"/>
      <c r="AQ615" s="21"/>
      <c r="AR615" s="21"/>
      <c r="AS615" s="21"/>
      <c r="AT615" s="21"/>
      <c r="AU615" s="21"/>
      <c r="AV615" s="21"/>
      <c r="AW615" s="21"/>
      <c r="AX615" s="21"/>
      <c r="AY615" s="21"/>
      <c r="AZ615" s="21"/>
      <c r="BA615" s="21"/>
      <c r="BB615" s="21"/>
      <c r="BC615" s="21"/>
      <c r="BD615" s="21"/>
      <c r="BE615" s="21"/>
      <c r="BF615" s="21"/>
      <c r="BG615" s="21"/>
      <c r="BH615" s="21"/>
      <c r="BI615" s="21"/>
      <c r="BJ615" s="21"/>
      <c r="BK615" s="21"/>
      <c r="BL615" s="21"/>
      <c r="BM615" s="21"/>
      <c r="BN615" s="21"/>
      <c r="BO615" s="21"/>
      <c r="BP615" s="21"/>
      <c r="BQ615" s="21"/>
      <c r="BR615" s="21"/>
    </row>
    <row r="616" spans="1:70" x14ac:dyDescent="0.2">
      <c r="A616" s="1"/>
      <c r="B616" s="3"/>
      <c r="C616" s="3"/>
      <c r="D616" s="3"/>
      <c r="E616" s="3"/>
      <c r="F616" s="1"/>
      <c r="G616" s="1"/>
      <c r="H616" s="1"/>
      <c r="I616" s="1"/>
      <c r="J616" s="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  <c r="AJ616" s="21"/>
      <c r="AK616" s="21"/>
      <c r="AL616" s="21"/>
      <c r="AM616" s="21"/>
      <c r="AN616" s="21"/>
      <c r="AO616" s="21"/>
      <c r="AP616" s="21"/>
      <c r="AQ616" s="21"/>
      <c r="AR616" s="21"/>
      <c r="AS616" s="21"/>
      <c r="AT616" s="21"/>
      <c r="AU616" s="21"/>
      <c r="AV616" s="21"/>
      <c r="AW616" s="21"/>
      <c r="AX616" s="21"/>
      <c r="AY616" s="21"/>
      <c r="AZ616" s="21"/>
      <c r="BA616" s="21"/>
      <c r="BB616" s="21"/>
      <c r="BC616" s="21"/>
      <c r="BD616" s="21"/>
      <c r="BE616" s="21"/>
      <c r="BF616" s="21"/>
      <c r="BG616" s="21"/>
      <c r="BH616" s="21"/>
      <c r="BI616" s="21"/>
      <c r="BJ616" s="21"/>
      <c r="BK616" s="21"/>
      <c r="BL616" s="21"/>
      <c r="BM616" s="21"/>
      <c r="BN616" s="21"/>
      <c r="BO616" s="21"/>
      <c r="BP616" s="21"/>
      <c r="BQ616" s="21"/>
      <c r="BR616" s="21"/>
    </row>
    <row r="617" spans="1:70" x14ac:dyDescent="0.2">
      <c r="A617" s="1"/>
      <c r="B617" s="3"/>
      <c r="C617" s="3"/>
      <c r="D617" s="3"/>
      <c r="E617" s="3"/>
      <c r="F617" s="1"/>
      <c r="G617" s="1"/>
      <c r="H617" s="1"/>
      <c r="I617" s="1"/>
      <c r="J617" s="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  <c r="AI617" s="21"/>
      <c r="AJ617" s="21"/>
      <c r="AK617" s="21"/>
      <c r="AL617" s="21"/>
      <c r="AM617" s="21"/>
      <c r="AN617" s="21"/>
      <c r="AO617" s="21"/>
      <c r="AP617" s="21"/>
      <c r="AQ617" s="21"/>
      <c r="AR617" s="21"/>
      <c r="AS617" s="21"/>
      <c r="AT617" s="21"/>
      <c r="AU617" s="21"/>
      <c r="AV617" s="21"/>
      <c r="AW617" s="21"/>
      <c r="AX617" s="21"/>
      <c r="AY617" s="21"/>
      <c r="AZ617" s="21"/>
      <c r="BA617" s="21"/>
      <c r="BB617" s="21"/>
      <c r="BC617" s="21"/>
      <c r="BD617" s="21"/>
      <c r="BE617" s="21"/>
      <c r="BF617" s="21"/>
      <c r="BG617" s="21"/>
      <c r="BH617" s="21"/>
      <c r="BI617" s="21"/>
      <c r="BJ617" s="21"/>
      <c r="BK617" s="21"/>
      <c r="BL617" s="21"/>
      <c r="BM617" s="21"/>
      <c r="BN617" s="21"/>
      <c r="BO617" s="21"/>
      <c r="BP617" s="21"/>
      <c r="BQ617" s="21"/>
      <c r="BR617" s="21"/>
    </row>
    <row r="618" spans="1:70" x14ac:dyDescent="0.2">
      <c r="A618" s="1"/>
      <c r="B618" s="3"/>
      <c r="C618" s="3"/>
      <c r="D618" s="3"/>
      <c r="E618" s="3"/>
      <c r="F618" s="1"/>
      <c r="G618" s="1"/>
      <c r="H618" s="1"/>
      <c r="I618" s="1"/>
      <c r="J618" s="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  <c r="AI618" s="21"/>
      <c r="AJ618" s="21"/>
      <c r="AK618" s="21"/>
      <c r="AL618" s="21"/>
      <c r="AM618" s="21"/>
      <c r="AN618" s="21"/>
      <c r="AO618" s="21"/>
      <c r="AP618" s="21"/>
      <c r="AQ618" s="21"/>
      <c r="AR618" s="21"/>
      <c r="AS618" s="21"/>
      <c r="AT618" s="21"/>
      <c r="AU618" s="21"/>
      <c r="AV618" s="21"/>
      <c r="AW618" s="21"/>
      <c r="AX618" s="21"/>
      <c r="AY618" s="21"/>
      <c r="AZ618" s="21"/>
      <c r="BA618" s="21"/>
      <c r="BB618" s="21"/>
      <c r="BC618" s="21"/>
      <c r="BD618" s="21"/>
      <c r="BE618" s="21"/>
      <c r="BF618" s="21"/>
      <c r="BG618" s="21"/>
      <c r="BH618" s="21"/>
      <c r="BI618" s="21"/>
      <c r="BJ618" s="21"/>
      <c r="BK618" s="21"/>
      <c r="BL618" s="21"/>
      <c r="BM618" s="21"/>
      <c r="BN618" s="21"/>
      <c r="BO618" s="21"/>
      <c r="BP618" s="21"/>
      <c r="BQ618" s="21"/>
      <c r="BR618" s="21"/>
    </row>
    <row r="619" spans="1:70" x14ac:dyDescent="0.2">
      <c r="A619" s="1"/>
      <c r="B619" s="3"/>
      <c r="C619" s="3"/>
      <c r="D619" s="3"/>
      <c r="E619" s="3"/>
      <c r="F619" s="1"/>
      <c r="G619" s="1"/>
      <c r="H619" s="1"/>
      <c r="I619" s="1"/>
      <c r="J619" s="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  <c r="AI619" s="21"/>
      <c r="AJ619" s="21"/>
      <c r="AK619" s="21"/>
      <c r="AL619" s="21"/>
      <c r="AM619" s="21"/>
      <c r="AN619" s="21"/>
      <c r="AO619" s="21"/>
      <c r="AP619" s="21"/>
      <c r="AQ619" s="21"/>
      <c r="AR619" s="21"/>
      <c r="AS619" s="21"/>
      <c r="AT619" s="21"/>
      <c r="AU619" s="21"/>
      <c r="AV619" s="21"/>
      <c r="AW619" s="21"/>
      <c r="AX619" s="21"/>
      <c r="AY619" s="21"/>
      <c r="AZ619" s="21"/>
      <c r="BA619" s="21"/>
      <c r="BB619" s="21"/>
      <c r="BC619" s="21"/>
      <c r="BD619" s="21"/>
      <c r="BE619" s="21"/>
      <c r="BF619" s="21"/>
      <c r="BG619" s="21"/>
      <c r="BH619" s="21"/>
      <c r="BI619" s="21"/>
      <c r="BJ619" s="21"/>
      <c r="BK619" s="21"/>
      <c r="BL619" s="21"/>
      <c r="BM619" s="21"/>
      <c r="BN619" s="21"/>
      <c r="BO619" s="21"/>
      <c r="BP619" s="21"/>
      <c r="BQ619" s="21"/>
      <c r="BR619" s="21"/>
    </row>
    <row r="620" spans="1:70" x14ac:dyDescent="0.2">
      <c r="A620" s="1"/>
      <c r="B620" s="3"/>
      <c r="C620" s="3"/>
      <c r="D620" s="3"/>
      <c r="E620" s="3"/>
      <c r="F620" s="1"/>
      <c r="G620" s="1"/>
      <c r="H620" s="1"/>
      <c r="I620" s="1"/>
      <c r="J620" s="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  <c r="AI620" s="21"/>
      <c r="AJ620" s="21"/>
      <c r="AK620" s="21"/>
      <c r="AL620" s="21"/>
      <c r="AM620" s="21"/>
      <c r="AN620" s="21"/>
      <c r="AO620" s="21"/>
      <c r="AP620" s="21"/>
      <c r="AQ620" s="21"/>
      <c r="AR620" s="21"/>
      <c r="AS620" s="21"/>
      <c r="AT620" s="21"/>
      <c r="AU620" s="21"/>
      <c r="AV620" s="21"/>
      <c r="AW620" s="21"/>
      <c r="AX620" s="21"/>
      <c r="AY620" s="21"/>
      <c r="AZ620" s="21"/>
      <c r="BA620" s="21"/>
      <c r="BB620" s="21"/>
      <c r="BC620" s="21"/>
      <c r="BD620" s="21"/>
      <c r="BE620" s="21"/>
      <c r="BF620" s="21"/>
      <c r="BG620" s="21"/>
      <c r="BH620" s="21"/>
      <c r="BI620" s="21"/>
      <c r="BJ620" s="21"/>
      <c r="BK620" s="21"/>
      <c r="BL620" s="21"/>
      <c r="BM620" s="21"/>
      <c r="BN620" s="21"/>
      <c r="BO620" s="21"/>
      <c r="BP620" s="21"/>
      <c r="BQ620" s="21"/>
      <c r="BR620" s="21"/>
    </row>
    <row r="621" spans="1:70" x14ac:dyDescent="0.2">
      <c r="A621" s="1"/>
      <c r="B621" s="3"/>
      <c r="C621" s="3"/>
      <c r="D621" s="3"/>
      <c r="E621" s="3"/>
      <c r="F621" s="1"/>
      <c r="G621" s="1"/>
      <c r="H621" s="1"/>
      <c r="I621" s="1"/>
      <c r="J621" s="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  <c r="AI621" s="21"/>
      <c r="AJ621" s="21"/>
      <c r="AK621" s="21"/>
      <c r="AL621" s="21"/>
      <c r="AM621" s="21"/>
      <c r="AN621" s="21"/>
      <c r="AO621" s="21"/>
      <c r="AP621" s="21"/>
      <c r="AQ621" s="21"/>
      <c r="AR621" s="21"/>
      <c r="AS621" s="21"/>
      <c r="AT621" s="21"/>
      <c r="AU621" s="21"/>
      <c r="AV621" s="21"/>
      <c r="AW621" s="21"/>
      <c r="AX621" s="21"/>
      <c r="AY621" s="21"/>
      <c r="AZ621" s="21"/>
      <c r="BA621" s="21"/>
      <c r="BB621" s="21"/>
      <c r="BC621" s="21"/>
      <c r="BD621" s="21"/>
      <c r="BE621" s="21"/>
      <c r="BF621" s="21"/>
      <c r="BG621" s="21"/>
      <c r="BH621" s="21"/>
      <c r="BI621" s="21"/>
      <c r="BJ621" s="21"/>
      <c r="BK621" s="21"/>
      <c r="BL621" s="21"/>
      <c r="BM621" s="21"/>
      <c r="BN621" s="21"/>
      <c r="BO621" s="21"/>
      <c r="BP621" s="21"/>
      <c r="BQ621" s="21"/>
      <c r="BR621" s="21"/>
    </row>
    <row r="622" spans="1:70" x14ac:dyDescent="0.2">
      <c r="A622" s="1"/>
      <c r="B622" s="3"/>
      <c r="C622" s="3"/>
      <c r="D622" s="3"/>
      <c r="E622" s="3"/>
      <c r="F622" s="1"/>
      <c r="G622" s="1"/>
      <c r="H622" s="1"/>
      <c r="I622" s="1"/>
      <c r="J622" s="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  <c r="AI622" s="21"/>
      <c r="AJ622" s="21"/>
      <c r="AK622" s="21"/>
      <c r="AL622" s="21"/>
      <c r="AM622" s="21"/>
      <c r="AN622" s="21"/>
      <c r="AO622" s="21"/>
      <c r="AP622" s="21"/>
      <c r="AQ622" s="21"/>
      <c r="AR622" s="21"/>
      <c r="AS622" s="21"/>
      <c r="AT622" s="21"/>
      <c r="AU622" s="21"/>
      <c r="AV622" s="21"/>
      <c r="AW622" s="21"/>
      <c r="AX622" s="21"/>
      <c r="AY622" s="21"/>
      <c r="AZ622" s="21"/>
      <c r="BA622" s="21"/>
      <c r="BB622" s="21"/>
      <c r="BC622" s="21"/>
      <c r="BD622" s="21"/>
      <c r="BE622" s="21"/>
      <c r="BF622" s="21"/>
      <c r="BG622" s="21"/>
      <c r="BH622" s="21"/>
      <c r="BI622" s="21"/>
      <c r="BJ622" s="21"/>
      <c r="BK622" s="21"/>
      <c r="BL622" s="21"/>
      <c r="BM622" s="21"/>
      <c r="BN622" s="21"/>
      <c r="BO622" s="21"/>
      <c r="BP622" s="21"/>
      <c r="BQ622" s="21"/>
      <c r="BR622" s="21"/>
    </row>
    <row r="623" spans="1:70" x14ac:dyDescent="0.2">
      <c r="A623" s="1"/>
      <c r="B623" s="3"/>
      <c r="C623" s="3"/>
      <c r="D623" s="3"/>
      <c r="E623" s="3"/>
      <c r="F623" s="1"/>
      <c r="G623" s="1"/>
      <c r="H623" s="1"/>
      <c r="I623" s="1"/>
      <c r="J623" s="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  <c r="AI623" s="21"/>
      <c r="AJ623" s="21"/>
      <c r="AK623" s="21"/>
      <c r="AL623" s="21"/>
      <c r="AM623" s="21"/>
      <c r="AN623" s="21"/>
      <c r="AO623" s="21"/>
      <c r="AP623" s="21"/>
      <c r="AQ623" s="21"/>
      <c r="AR623" s="21"/>
      <c r="AS623" s="21"/>
      <c r="AT623" s="21"/>
      <c r="AU623" s="21"/>
      <c r="AV623" s="21"/>
      <c r="AW623" s="21"/>
      <c r="AX623" s="21"/>
      <c r="AY623" s="21"/>
      <c r="AZ623" s="21"/>
      <c r="BA623" s="21"/>
      <c r="BB623" s="21"/>
      <c r="BC623" s="21"/>
      <c r="BD623" s="21"/>
      <c r="BE623" s="21"/>
      <c r="BF623" s="21"/>
      <c r="BG623" s="21"/>
      <c r="BH623" s="21"/>
      <c r="BI623" s="21"/>
      <c r="BJ623" s="21"/>
      <c r="BK623" s="21"/>
      <c r="BL623" s="21"/>
      <c r="BM623" s="21"/>
      <c r="BN623" s="21"/>
      <c r="BO623" s="21"/>
      <c r="BP623" s="21"/>
      <c r="BQ623" s="21"/>
      <c r="BR623" s="21"/>
    </row>
    <row r="624" spans="1:70" x14ac:dyDescent="0.2">
      <c r="A624" s="1"/>
      <c r="B624" s="3"/>
      <c r="C624" s="3"/>
      <c r="D624" s="3"/>
      <c r="E624" s="3"/>
      <c r="F624" s="1"/>
      <c r="G624" s="1"/>
      <c r="H624" s="1"/>
      <c r="I624" s="1"/>
      <c r="J624" s="1"/>
    </row>
    <row r="625" spans="1:10" x14ac:dyDescent="0.2">
      <c r="A625" s="14"/>
      <c r="B625" s="3"/>
      <c r="C625" s="20"/>
      <c r="D625" s="20"/>
      <c r="E625" s="20"/>
      <c r="F625" s="14"/>
      <c r="G625" s="14"/>
      <c r="H625" s="14"/>
      <c r="I625" s="14"/>
      <c r="J625" s="14"/>
    </row>
    <row r="626" spans="1:10" x14ac:dyDescent="0.2">
      <c r="B626" s="20"/>
    </row>
  </sheetData>
  <mergeCells count="14">
    <mergeCell ref="F75:I75"/>
    <mergeCell ref="F81:I81"/>
    <mergeCell ref="B77:C77"/>
    <mergeCell ref="D84:G84"/>
    <mergeCell ref="B49:C49"/>
    <mergeCell ref="F66:I66"/>
    <mergeCell ref="F67:I67"/>
    <mergeCell ref="B69:C69"/>
    <mergeCell ref="F74:I74"/>
    <mergeCell ref="B1:C1"/>
    <mergeCell ref="B2:D2"/>
    <mergeCell ref="F45:H45"/>
    <mergeCell ref="F46:H46"/>
    <mergeCell ref="F47:H47"/>
  </mergeCells>
  <phoneticPr fontId="0" type="noConversion"/>
  <pageMargins left="0.35433070866141736" right="0.31496062992125984" top="0.6692913385826772" bottom="0.19685039370078741" header="0.39370078740157483" footer="0.51181102362204722"/>
  <pageSetup paperSize="9" scale="73" orientation="landscape" horizontalDpi="4294967294" verticalDpi="200" r:id="rId1"/>
  <headerFooter alignWithMargins="0"/>
  <rowBreaks count="5" manualBreakCount="5">
    <brk id="35" max="10" man="1"/>
    <brk id="48" max="10" man="1"/>
    <brk id="58" max="10" man="1"/>
    <brk id="68" max="10" man="1"/>
    <brk id="88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view="pageBreakPreview" zoomScale="60" zoomScaleNormal="100" workbookViewId="0">
      <selection activeCell="C12" sqref="C12"/>
    </sheetView>
  </sheetViews>
  <sheetFormatPr defaultRowHeight="12.75" x14ac:dyDescent="0.2"/>
  <cols>
    <col min="1" max="1" width="5.7109375" customWidth="1"/>
    <col min="2" max="2" width="11.7109375" style="371" customWidth="1"/>
    <col min="3" max="3" width="32.85546875" customWidth="1"/>
    <col min="4" max="4" width="17.7109375" customWidth="1"/>
    <col min="5" max="5" width="14.42578125" customWidth="1"/>
    <col min="6" max="6" width="16" customWidth="1"/>
  </cols>
  <sheetData>
    <row r="1" spans="1:7" x14ac:dyDescent="0.2">
      <c r="A1" s="368" t="s">
        <v>445</v>
      </c>
      <c r="B1" s="368"/>
      <c r="C1" s="368"/>
    </row>
    <row r="3" spans="1:7" x14ac:dyDescent="0.2">
      <c r="A3" s="372" t="s">
        <v>4</v>
      </c>
      <c r="B3" s="373" t="s">
        <v>491</v>
      </c>
      <c r="C3" s="373" t="s">
        <v>492</v>
      </c>
      <c r="D3" s="373" t="s">
        <v>493</v>
      </c>
      <c r="E3" s="373" t="s">
        <v>494</v>
      </c>
      <c r="F3" s="374" t="s">
        <v>3</v>
      </c>
    </row>
    <row r="4" spans="1:7" ht="33" customHeight="1" x14ac:dyDescent="0.2">
      <c r="A4" s="372"/>
      <c r="B4" s="375"/>
      <c r="C4" s="375"/>
      <c r="D4" s="375"/>
      <c r="E4" s="375"/>
      <c r="F4" s="374"/>
    </row>
    <row r="5" spans="1:7" ht="127.5" x14ac:dyDescent="0.2">
      <c r="A5" s="2">
        <v>1</v>
      </c>
      <c r="B5" s="2">
        <v>2010</v>
      </c>
      <c r="C5" s="13" t="s">
        <v>521</v>
      </c>
      <c r="D5" s="190" t="s">
        <v>519</v>
      </c>
      <c r="E5" s="190" t="s">
        <v>520</v>
      </c>
      <c r="F5" s="2">
        <v>1</v>
      </c>
    </row>
    <row r="6" spans="1:7" x14ac:dyDescent="0.2">
      <c r="A6" s="370"/>
      <c r="B6" s="370"/>
      <c r="C6" s="369"/>
      <c r="D6" s="369"/>
      <c r="E6" s="369"/>
      <c r="F6" s="369"/>
    </row>
    <row r="8" spans="1:7" x14ac:dyDescent="0.2">
      <c r="E8" s="376" t="s">
        <v>269</v>
      </c>
      <c r="F8" s="376">
        <v>1</v>
      </c>
    </row>
    <row r="10" spans="1:7" x14ac:dyDescent="0.2">
      <c r="B10" s="386" t="s">
        <v>522</v>
      </c>
      <c r="C10" s="115"/>
      <c r="D10" s="385" t="s">
        <v>523</v>
      </c>
      <c r="E10" s="385"/>
      <c r="F10" s="385"/>
      <c r="G10" s="385"/>
    </row>
  </sheetData>
  <mergeCells count="8">
    <mergeCell ref="F3:F4"/>
    <mergeCell ref="A1:C1"/>
    <mergeCell ref="D10:G10"/>
    <mergeCell ref="A3:A4"/>
    <mergeCell ref="B3:B4"/>
    <mergeCell ref="C3:C4"/>
    <mergeCell ref="D3:D4"/>
    <mergeCell ref="E3:E4"/>
  </mergeCells>
  <pageMargins left="0.7" right="0.7" top="0.75" bottom="0.7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4"/>
  <sheetViews>
    <sheetView view="pageBreakPreview" topLeftCell="A4" zoomScale="60" zoomScaleNormal="100" workbookViewId="0">
      <selection activeCell="C18" sqref="C18"/>
    </sheetView>
  </sheetViews>
  <sheetFormatPr defaultRowHeight="12.75" x14ac:dyDescent="0.2"/>
  <cols>
    <col min="3" max="3" width="35.5703125" customWidth="1"/>
    <col min="4" max="4" width="20.140625" customWidth="1"/>
    <col min="8" max="8" width="10.85546875" customWidth="1"/>
    <col min="9" max="9" width="13.28515625" customWidth="1"/>
  </cols>
  <sheetData>
    <row r="2" spans="2:10" ht="56.25" customHeight="1" x14ac:dyDescent="0.2">
      <c r="B2" s="22"/>
      <c r="C2" s="294" t="s">
        <v>54</v>
      </c>
      <c r="D2" s="295"/>
      <c r="E2" s="295"/>
      <c r="F2" s="22"/>
      <c r="G2" s="22"/>
      <c r="H2" s="22"/>
      <c r="I2" s="22"/>
      <c r="J2" s="22"/>
    </row>
    <row r="3" spans="2:10" x14ac:dyDescent="0.2">
      <c r="B3" s="22"/>
      <c r="C3" s="22"/>
      <c r="D3" s="22"/>
      <c r="E3" s="22"/>
      <c r="F3" s="22"/>
      <c r="G3" s="22"/>
      <c r="H3" s="22"/>
      <c r="I3" s="22"/>
      <c r="J3" s="22"/>
    </row>
    <row r="4" spans="2:10" x14ac:dyDescent="0.2">
      <c r="B4" s="296" t="s">
        <v>4</v>
      </c>
      <c r="C4" s="296" t="s">
        <v>6</v>
      </c>
      <c r="D4" s="296" t="s">
        <v>13</v>
      </c>
      <c r="E4" s="296" t="s">
        <v>7</v>
      </c>
      <c r="F4" s="297" t="s">
        <v>8</v>
      </c>
      <c r="G4" s="300" t="s">
        <v>9</v>
      </c>
      <c r="H4" s="296" t="s">
        <v>26</v>
      </c>
      <c r="I4" s="296" t="s">
        <v>25</v>
      </c>
      <c r="J4" s="297" t="s">
        <v>3</v>
      </c>
    </row>
    <row r="5" spans="2:10" ht="42" customHeight="1" x14ac:dyDescent="0.2">
      <c r="B5" s="296"/>
      <c r="C5" s="296"/>
      <c r="D5" s="296"/>
      <c r="E5" s="296"/>
      <c r="F5" s="298"/>
      <c r="G5" s="300"/>
      <c r="H5" s="296"/>
      <c r="I5" s="296"/>
      <c r="J5" s="298"/>
    </row>
    <row r="6" spans="2:10" x14ac:dyDescent="0.2">
      <c r="B6" s="24"/>
      <c r="C6" s="25"/>
      <c r="D6" s="25"/>
      <c r="E6" s="25"/>
      <c r="F6" s="26"/>
      <c r="G6" s="27"/>
      <c r="H6" s="27"/>
      <c r="I6" s="28"/>
      <c r="J6" s="29"/>
    </row>
    <row r="7" spans="2:10" ht="137.25" customHeight="1" x14ac:dyDescent="0.2">
      <c r="B7" s="96" t="s">
        <v>10</v>
      </c>
      <c r="C7" s="95" t="s">
        <v>488</v>
      </c>
      <c r="D7" s="95" t="s">
        <v>487</v>
      </c>
      <c r="E7" s="95" t="s">
        <v>489</v>
      </c>
      <c r="F7" s="94" t="s">
        <v>490</v>
      </c>
      <c r="G7" s="73">
        <v>2017</v>
      </c>
      <c r="H7" s="73">
        <v>35</v>
      </c>
      <c r="I7" s="94" t="s">
        <v>33</v>
      </c>
      <c r="J7" s="31">
        <f>I7/10</f>
        <v>0.5</v>
      </c>
    </row>
    <row r="8" spans="2:10" x14ac:dyDescent="0.2">
      <c r="B8" s="96" t="s">
        <v>11</v>
      </c>
      <c r="C8" s="95"/>
      <c r="D8" s="95"/>
      <c r="E8" s="95"/>
      <c r="F8" s="94"/>
      <c r="G8" s="73"/>
      <c r="H8" s="73"/>
      <c r="I8" s="94"/>
      <c r="J8" s="31">
        <f>I8/10</f>
        <v>0</v>
      </c>
    </row>
    <row r="9" spans="2:10" x14ac:dyDescent="0.2">
      <c r="B9" s="96" t="s">
        <v>12</v>
      </c>
      <c r="C9" s="95"/>
      <c r="D9" s="95"/>
      <c r="E9" s="95"/>
      <c r="F9" s="94"/>
      <c r="G9" s="73"/>
      <c r="H9" s="73"/>
      <c r="I9" s="94"/>
      <c r="J9" s="31">
        <f>I9/10</f>
        <v>0</v>
      </c>
    </row>
    <row r="10" spans="2:10" ht="15.75" x14ac:dyDescent="0.2">
      <c r="B10" s="97" t="s">
        <v>32</v>
      </c>
      <c r="C10" s="77"/>
      <c r="D10" s="77"/>
      <c r="E10" s="77"/>
      <c r="F10" s="78"/>
      <c r="G10" s="79"/>
      <c r="H10" s="79"/>
      <c r="I10" s="79"/>
      <c r="J10" s="31">
        <f>I10/10</f>
        <v>0</v>
      </c>
    </row>
    <row r="11" spans="2:10" x14ac:dyDescent="0.2">
      <c r="B11" s="32"/>
      <c r="C11" s="33"/>
      <c r="D11" s="33"/>
      <c r="E11" s="33"/>
      <c r="F11" s="34"/>
      <c r="G11" s="299" t="s">
        <v>55</v>
      </c>
      <c r="H11" s="299"/>
      <c r="I11" s="299"/>
      <c r="J11" s="35">
        <f>SUM(J7:J10)</f>
        <v>0.5</v>
      </c>
    </row>
    <row r="14" spans="2:10" x14ac:dyDescent="0.2">
      <c r="C14" s="386" t="s">
        <v>522</v>
      </c>
      <c r="D14" s="115"/>
      <c r="E14" s="385" t="s">
        <v>523</v>
      </c>
      <c r="F14" s="385"/>
      <c r="G14" s="385"/>
      <c r="H14" s="385"/>
    </row>
  </sheetData>
  <mergeCells count="12">
    <mergeCell ref="E14:H14"/>
    <mergeCell ref="B4:B5"/>
    <mergeCell ref="C4:C5"/>
    <mergeCell ref="D4:D5"/>
    <mergeCell ref="E4:E5"/>
    <mergeCell ref="F4:F5"/>
    <mergeCell ref="C2:E2"/>
    <mergeCell ref="H4:H5"/>
    <mergeCell ref="I4:I5"/>
    <mergeCell ref="J4:J5"/>
    <mergeCell ref="G11:I11"/>
    <mergeCell ref="G4:G5"/>
  </mergeCells>
  <pageMargins left="0.7" right="0.7" top="0.75" bottom="0.75" header="0.3" footer="0.3"/>
  <pageSetup paperSize="9" scale="9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zoomScale="60" zoomScaleNormal="100" workbookViewId="0">
      <selection activeCell="B14" sqref="B14:G14"/>
    </sheetView>
  </sheetViews>
  <sheetFormatPr defaultRowHeight="12.75" x14ac:dyDescent="0.2"/>
  <cols>
    <col min="1" max="1" width="4.85546875" style="36" customWidth="1"/>
    <col min="2" max="2" width="35.28515625" style="36" customWidth="1"/>
    <col min="3" max="3" width="36.7109375" style="36" customWidth="1"/>
    <col min="4" max="4" width="15.42578125" style="36" customWidth="1"/>
    <col min="5" max="5" width="16" style="36" customWidth="1"/>
    <col min="6" max="7" width="7.7109375" style="36" customWidth="1"/>
    <col min="8" max="8" width="11.7109375" style="36" customWidth="1"/>
    <col min="9" max="16384" width="9.140625" style="36"/>
  </cols>
  <sheetData>
    <row r="1" spans="1:9" ht="13.5" thickBot="1" x14ac:dyDescent="0.25"/>
    <row r="2" spans="1:9" s="22" customFormat="1" ht="51.75" thickBot="1" x14ac:dyDescent="0.25">
      <c r="B2" s="87" t="s">
        <v>56</v>
      </c>
    </row>
    <row r="3" spans="1:9" s="22" customFormat="1" x14ac:dyDescent="0.2"/>
    <row r="4" spans="1:9" s="23" customFormat="1" ht="24.95" customHeight="1" x14ac:dyDescent="0.2">
      <c r="A4" s="296" t="s">
        <v>4</v>
      </c>
      <c r="B4" s="296" t="s">
        <v>6</v>
      </c>
      <c r="C4" s="296" t="s">
        <v>13</v>
      </c>
      <c r="D4" s="296" t="s">
        <v>7</v>
      </c>
      <c r="E4" s="297" t="s">
        <v>8</v>
      </c>
      <c r="F4" s="300" t="s">
        <v>9</v>
      </c>
      <c r="G4" s="296" t="s">
        <v>26</v>
      </c>
      <c r="H4" s="296" t="s">
        <v>25</v>
      </c>
      <c r="I4" s="297" t="s">
        <v>3</v>
      </c>
    </row>
    <row r="5" spans="1:9" s="23" customFormat="1" ht="24.95" customHeight="1" x14ac:dyDescent="0.2">
      <c r="A5" s="296"/>
      <c r="B5" s="296"/>
      <c r="C5" s="296"/>
      <c r="D5" s="296"/>
      <c r="E5" s="298"/>
      <c r="F5" s="300"/>
      <c r="G5" s="296"/>
      <c r="H5" s="296"/>
      <c r="I5" s="298"/>
    </row>
    <row r="6" spans="1:9" s="23" customFormat="1" x14ac:dyDescent="0.2">
      <c r="A6" s="24"/>
      <c r="B6" s="25"/>
      <c r="C6" s="25"/>
      <c r="D6" s="25"/>
      <c r="E6" s="26"/>
      <c r="F6" s="27"/>
      <c r="G6" s="27"/>
      <c r="H6" s="28"/>
      <c r="I6" s="29"/>
    </row>
    <row r="7" spans="1:9" s="23" customFormat="1" ht="25.5" x14ac:dyDescent="0.2">
      <c r="A7" s="94" t="s">
        <v>10</v>
      </c>
      <c r="B7" s="143" t="s">
        <v>281</v>
      </c>
      <c r="C7" s="143" t="s">
        <v>336</v>
      </c>
      <c r="D7" s="38" t="s">
        <v>410</v>
      </c>
      <c r="E7" s="38" t="s">
        <v>337</v>
      </c>
      <c r="F7" s="144">
        <v>2000</v>
      </c>
      <c r="G7" s="144">
        <v>116</v>
      </c>
      <c r="H7" s="144">
        <v>116</v>
      </c>
      <c r="I7" s="31">
        <f>H7/50</f>
        <v>2.3199999999999998</v>
      </c>
    </row>
    <row r="8" spans="1:9" s="23" customFormat="1" x14ac:dyDescent="0.2">
      <c r="A8" s="94" t="s">
        <v>11</v>
      </c>
      <c r="B8" s="181"/>
      <c r="C8" s="145"/>
      <c r="D8" s="146"/>
      <c r="E8" s="94"/>
      <c r="F8" s="185"/>
      <c r="G8" s="185"/>
      <c r="I8" s="31">
        <f>H8/50</f>
        <v>0</v>
      </c>
    </row>
    <row r="9" spans="1:9" s="23" customFormat="1" x14ac:dyDescent="0.2">
      <c r="A9" s="94" t="s">
        <v>12</v>
      </c>
      <c r="B9" s="95"/>
      <c r="C9" s="95"/>
      <c r="D9" s="95"/>
      <c r="E9" s="94"/>
      <c r="F9" s="73"/>
      <c r="G9" s="73"/>
      <c r="H9" s="94"/>
      <c r="I9" s="31">
        <f>H9/50</f>
        <v>0</v>
      </c>
    </row>
    <row r="10" spans="1:9" s="23" customFormat="1" x14ac:dyDescent="0.2">
      <c r="A10" s="94" t="s">
        <v>32</v>
      </c>
      <c r="B10" s="95"/>
      <c r="C10" s="95"/>
      <c r="D10" s="95"/>
      <c r="E10" s="94"/>
      <c r="F10" s="73"/>
      <c r="G10" s="73"/>
      <c r="H10" s="94"/>
      <c r="I10" s="31">
        <f>H10/50</f>
        <v>0</v>
      </c>
    </row>
    <row r="11" spans="1:9" s="23" customFormat="1" ht="15.75" x14ac:dyDescent="0.2">
      <c r="A11" s="30" t="s">
        <v>33</v>
      </c>
      <c r="B11" s="77"/>
      <c r="C11" s="77"/>
      <c r="D11" s="77"/>
      <c r="E11" s="78"/>
      <c r="F11" s="79"/>
      <c r="G11" s="79"/>
      <c r="H11" s="79"/>
      <c r="I11" s="31">
        <f>H11/50</f>
        <v>0</v>
      </c>
    </row>
    <row r="12" spans="1:9" x14ac:dyDescent="0.2">
      <c r="A12" s="32"/>
      <c r="B12" s="33"/>
      <c r="C12" s="33"/>
      <c r="D12" s="33"/>
      <c r="E12" s="34"/>
      <c r="F12" s="299" t="s">
        <v>57</v>
      </c>
      <c r="G12" s="299"/>
      <c r="H12" s="299"/>
      <c r="I12" s="35">
        <f>SUM(I7:I11)</f>
        <v>2.3199999999999998</v>
      </c>
    </row>
    <row r="13" spans="1:9" x14ac:dyDescent="0.2">
      <c r="B13" s="136"/>
      <c r="C13" s="115"/>
      <c r="D13" s="115"/>
      <c r="E13" s="115"/>
      <c r="F13" s="114"/>
    </row>
    <row r="14" spans="1:9" x14ac:dyDescent="0.2">
      <c r="B14" s="386" t="s">
        <v>522</v>
      </c>
      <c r="C14" s="115"/>
      <c r="D14" s="385" t="s">
        <v>523</v>
      </c>
      <c r="E14" s="385"/>
      <c r="F14" s="385"/>
      <c r="G14" s="385"/>
    </row>
  </sheetData>
  <mergeCells count="11">
    <mergeCell ref="A4:A5"/>
    <mergeCell ref="B4:B5"/>
    <mergeCell ref="C4:C5"/>
    <mergeCell ref="D4:D5"/>
    <mergeCell ref="D14:G14"/>
    <mergeCell ref="F12:H12"/>
    <mergeCell ref="E4:E5"/>
    <mergeCell ref="F4:F5"/>
    <mergeCell ref="H4:H5"/>
    <mergeCell ref="I4:I5"/>
    <mergeCell ref="G4:G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1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="60" zoomScaleNormal="100" workbookViewId="0">
      <selection activeCell="B19" sqref="B19:G19"/>
    </sheetView>
  </sheetViews>
  <sheetFormatPr defaultRowHeight="12.75" x14ac:dyDescent="0.2"/>
  <cols>
    <col min="1" max="1" width="4.140625" style="8" customWidth="1"/>
    <col min="2" max="2" width="42.85546875" style="8" customWidth="1"/>
    <col min="3" max="3" width="29.7109375" style="8" customWidth="1"/>
    <col min="4" max="4" width="26.42578125" style="149" customWidth="1"/>
    <col min="5" max="5" width="20.7109375" style="8" customWidth="1"/>
    <col min="6" max="6" width="9.140625" style="149"/>
    <col min="7" max="16384" width="9.140625" style="8"/>
  </cols>
  <sheetData>
    <row r="1" spans="1:8" ht="13.5" thickBot="1" x14ac:dyDescent="0.25"/>
    <row r="2" spans="1:8" ht="39" thickBot="1" x14ac:dyDescent="0.25">
      <c r="B2" s="87" t="s">
        <v>5</v>
      </c>
    </row>
    <row r="5" spans="1:8" x14ac:dyDescent="0.2">
      <c r="A5" s="301" t="s">
        <v>4</v>
      </c>
      <c r="B5" s="301" t="s">
        <v>6</v>
      </c>
      <c r="C5" s="301" t="s">
        <v>13</v>
      </c>
      <c r="D5" s="301" t="s">
        <v>7</v>
      </c>
      <c r="E5" s="302" t="s">
        <v>8</v>
      </c>
      <c r="F5" s="304" t="s">
        <v>9</v>
      </c>
      <c r="G5" s="301" t="s">
        <v>338</v>
      </c>
      <c r="H5" s="302" t="s">
        <v>3</v>
      </c>
    </row>
    <row r="6" spans="1:8" ht="47.25" customHeight="1" x14ac:dyDescent="0.2">
      <c r="A6" s="301"/>
      <c r="B6" s="301"/>
      <c r="C6" s="301"/>
      <c r="D6" s="301"/>
      <c r="E6" s="303"/>
      <c r="F6" s="304"/>
      <c r="G6" s="301"/>
      <c r="H6" s="303"/>
    </row>
    <row r="7" spans="1:8" x14ac:dyDescent="0.2">
      <c r="A7" s="37"/>
      <c r="B7" s="145"/>
      <c r="C7" s="145"/>
      <c r="D7" s="146"/>
      <c r="E7" s="146"/>
      <c r="F7" s="189"/>
      <c r="G7" s="146"/>
      <c r="H7" s="153"/>
    </row>
    <row r="8" spans="1:8" x14ac:dyDescent="0.2">
      <c r="A8" s="37" t="s">
        <v>10</v>
      </c>
      <c r="B8" s="145" t="s">
        <v>281</v>
      </c>
      <c r="C8" s="145" t="s">
        <v>406</v>
      </c>
      <c r="D8" s="146" t="s">
        <v>283</v>
      </c>
      <c r="E8" s="146" t="s">
        <v>411</v>
      </c>
      <c r="F8" s="189">
        <v>2016</v>
      </c>
      <c r="G8" s="146" t="s">
        <v>409</v>
      </c>
      <c r="H8" s="147">
        <f t="shared" ref="H8:H15" si="0">G8/50</f>
        <v>4.8600000000000003</v>
      </c>
    </row>
    <row r="9" spans="1:8" x14ac:dyDescent="0.2">
      <c r="A9" s="37" t="s">
        <v>11</v>
      </c>
      <c r="B9" s="145" t="s">
        <v>281</v>
      </c>
      <c r="C9" s="145" t="s">
        <v>406</v>
      </c>
      <c r="D9" s="146" t="s">
        <v>407</v>
      </c>
      <c r="E9" s="146"/>
      <c r="F9" s="189">
        <v>2015</v>
      </c>
      <c r="G9" s="146" t="s">
        <v>408</v>
      </c>
      <c r="H9" s="147">
        <f t="shared" si="0"/>
        <v>3.58</v>
      </c>
    </row>
    <row r="10" spans="1:8" ht="25.5" x14ac:dyDescent="0.2">
      <c r="A10" s="146" t="s">
        <v>12</v>
      </c>
      <c r="B10" s="181" t="s">
        <v>281</v>
      </c>
      <c r="C10" s="145" t="s">
        <v>282</v>
      </c>
      <c r="D10" s="146" t="s">
        <v>283</v>
      </c>
      <c r="E10" s="94" t="s">
        <v>284</v>
      </c>
      <c r="F10" s="377">
        <v>2009</v>
      </c>
      <c r="G10" s="186">
        <v>183</v>
      </c>
      <c r="H10" s="184">
        <f t="shared" si="0"/>
        <v>3.66</v>
      </c>
    </row>
    <row r="11" spans="1:8" ht="63" x14ac:dyDescent="0.2">
      <c r="A11" s="40" t="s">
        <v>32</v>
      </c>
      <c r="B11" s="182" t="s">
        <v>294</v>
      </c>
      <c r="C11" s="81" t="s">
        <v>285</v>
      </c>
      <c r="D11" s="54" t="s">
        <v>288</v>
      </c>
      <c r="E11" s="148" t="s">
        <v>326</v>
      </c>
      <c r="F11" s="190">
        <v>2006</v>
      </c>
      <c r="G11" s="79">
        <v>43</v>
      </c>
      <c r="H11" s="39">
        <f t="shared" si="0"/>
        <v>0.86</v>
      </c>
    </row>
    <row r="12" spans="1:8" ht="63" x14ac:dyDescent="0.2">
      <c r="A12" s="40" t="s">
        <v>33</v>
      </c>
      <c r="B12" s="182" t="s">
        <v>293</v>
      </c>
      <c r="C12" s="77" t="s">
        <v>287</v>
      </c>
      <c r="D12" s="54" t="s">
        <v>288</v>
      </c>
      <c r="E12" s="78" t="s">
        <v>286</v>
      </c>
      <c r="F12" s="79">
        <v>2006</v>
      </c>
      <c r="G12" s="79">
        <v>25</v>
      </c>
      <c r="H12" s="39">
        <f t="shared" si="0"/>
        <v>0.5</v>
      </c>
    </row>
    <row r="13" spans="1:8" ht="63" x14ac:dyDescent="0.2">
      <c r="A13" s="40" t="s">
        <v>34</v>
      </c>
      <c r="B13" s="183" t="s">
        <v>295</v>
      </c>
      <c r="C13" s="77" t="s">
        <v>289</v>
      </c>
      <c r="D13" s="54" t="s">
        <v>288</v>
      </c>
      <c r="E13" s="78" t="s">
        <v>325</v>
      </c>
      <c r="F13" s="79">
        <v>2004</v>
      </c>
      <c r="G13" s="79">
        <v>7</v>
      </c>
      <c r="H13" s="39">
        <f t="shared" si="0"/>
        <v>0.14000000000000001</v>
      </c>
    </row>
    <row r="14" spans="1:8" ht="31.5" x14ac:dyDescent="0.2">
      <c r="A14" s="38" t="s">
        <v>35</v>
      </c>
      <c r="B14" s="77" t="s">
        <v>296</v>
      </c>
      <c r="C14" s="81" t="s">
        <v>290</v>
      </c>
      <c r="D14" s="78" t="s">
        <v>291</v>
      </c>
      <c r="E14" s="82" t="s">
        <v>292</v>
      </c>
      <c r="F14" s="79">
        <v>1999</v>
      </c>
      <c r="G14" s="79">
        <v>32</v>
      </c>
      <c r="H14" s="39">
        <f t="shared" si="0"/>
        <v>0.64</v>
      </c>
    </row>
    <row r="15" spans="1:8" ht="15.75" x14ac:dyDescent="0.2">
      <c r="A15" s="40"/>
      <c r="B15" s="80"/>
      <c r="C15" s="81"/>
      <c r="D15" s="78"/>
      <c r="E15" s="82"/>
      <c r="F15" s="83"/>
      <c r="G15" s="79"/>
      <c r="H15" s="39">
        <f t="shared" si="0"/>
        <v>0</v>
      </c>
    </row>
    <row r="16" spans="1:8" x14ac:dyDescent="0.2">
      <c r="A16" s="43"/>
      <c r="B16" s="44"/>
      <c r="C16" s="44"/>
      <c r="D16" s="45"/>
      <c r="E16" s="45"/>
      <c r="F16" s="305" t="s">
        <v>27</v>
      </c>
      <c r="G16" s="305"/>
      <c r="H16" s="62">
        <f>SUM(H8:H15)</f>
        <v>14.240000000000002</v>
      </c>
    </row>
    <row r="17" spans="1:8" x14ac:dyDescent="0.2">
      <c r="A17" s="43"/>
      <c r="B17" s="44"/>
      <c r="C17" s="44"/>
      <c r="D17" s="45"/>
      <c r="E17" s="45"/>
      <c r="F17" s="46"/>
      <c r="G17" s="46"/>
      <c r="H17" s="46"/>
    </row>
    <row r="18" spans="1:8" x14ac:dyDescent="0.2">
      <c r="A18" s="43"/>
      <c r="B18" s="44"/>
      <c r="C18" s="44"/>
      <c r="D18" s="45"/>
      <c r="E18" s="45"/>
      <c r="F18" s="46"/>
      <c r="G18" s="46"/>
      <c r="H18" s="46"/>
    </row>
    <row r="19" spans="1:8" x14ac:dyDescent="0.2">
      <c r="B19" s="386" t="s">
        <v>522</v>
      </c>
      <c r="C19" s="115"/>
      <c r="D19" s="385" t="s">
        <v>523</v>
      </c>
      <c r="E19" s="385"/>
      <c r="F19" s="385"/>
      <c r="G19" s="385"/>
    </row>
    <row r="20" spans="1:8" x14ac:dyDescent="0.2">
      <c r="B20" s="115"/>
      <c r="C20" s="115"/>
      <c r="D20" s="187"/>
      <c r="E20" s="187"/>
      <c r="F20" s="116"/>
      <c r="G20" s="36"/>
    </row>
  </sheetData>
  <mergeCells count="10">
    <mergeCell ref="D19:G19"/>
    <mergeCell ref="F16:G16"/>
    <mergeCell ref="G5:G6"/>
    <mergeCell ref="H5:H6"/>
    <mergeCell ref="A5:A6"/>
    <mergeCell ref="B5:B6"/>
    <mergeCell ref="C5:C6"/>
    <mergeCell ref="D5:D6"/>
    <mergeCell ref="E5:E6"/>
    <mergeCell ref="F5:F6"/>
  </mergeCells>
  <phoneticPr fontId="0" type="noConversion"/>
  <pageMargins left="0.75" right="0.75" top="1" bottom="1" header="0.5" footer="0.5"/>
  <pageSetup paperSize="9" scale="86" orientation="landscape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view="pageBreakPreview" zoomScale="60" zoomScaleNormal="100" workbookViewId="0">
      <selection activeCell="D20" sqref="D20"/>
    </sheetView>
  </sheetViews>
  <sheetFormatPr defaultRowHeight="12.75" x14ac:dyDescent="0.2"/>
  <cols>
    <col min="1" max="1" width="3.7109375" customWidth="1"/>
    <col min="2" max="2" width="64.140625" customWidth="1"/>
    <col min="3" max="3" width="36" customWidth="1"/>
  </cols>
  <sheetData>
    <row r="1" spans="1:6" ht="13.5" thickBot="1" x14ac:dyDescent="0.25"/>
    <row r="2" spans="1:6" ht="51.75" thickBot="1" x14ac:dyDescent="0.25">
      <c r="B2" s="87" t="s">
        <v>37</v>
      </c>
    </row>
    <row r="5" spans="1:6" ht="24" customHeight="1" x14ac:dyDescent="0.2">
      <c r="A5" s="47" t="s">
        <v>14</v>
      </c>
      <c r="B5" s="48" t="s">
        <v>16</v>
      </c>
      <c r="C5" s="48" t="s">
        <v>15</v>
      </c>
      <c r="D5" s="48" t="s">
        <v>3</v>
      </c>
    </row>
    <row r="6" spans="1:6" x14ac:dyDescent="0.2">
      <c r="A6" s="13">
        <v>1</v>
      </c>
      <c r="B6" s="51"/>
      <c r="C6" s="306"/>
      <c r="D6" s="53"/>
      <c r="E6" s="5"/>
    </row>
    <row r="7" spans="1:6" x14ac:dyDescent="0.2">
      <c r="A7" s="85">
        <v>2</v>
      </c>
      <c r="B7" s="52"/>
      <c r="C7" s="306"/>
      <c r="D7" s="53"/>
      <c r="E7" s="5"/>
    </row>
    <row r="8" spans="1:6" x14ac:dyDescent="0.2">
      <c r="A8" s="85">
        <v>3</v>
      </c>
      <c r="B8" s="52"/>
      <c r="C8" s="306"/>
      <c r="D8" s="53"/>
      <c r="E8" s="5"/>
    </row>
    <row r="9" spans="1:6" x14ac:dyDescent="0.2">
      <c r="A9" s="85">
        <v>4</v>
      </c>
      <c r="B9" s="51"/>
      <c r="C9" s="306"/>
      <c r="D9" s="53"/>
      <c r="E9" s="5"/>
    </row>
    <row r="10" spans="1:6" x14ac:dyDescent="0.2">
      <c r="A10" s="85">
        <v>5</v>
      </c>
      <c r="B10" s="51"/>
      <c r="C10" s="306"/>
      <c r="D10" s="53"/>
      <c r="E10" s="5"/>
    </row>
    <row r="11" spans="1:6" x14ac:dyDescent="0.2">
      <c r="A11" s="50">
        <v>6</v>
      </c>
      <c r="B11" s="52"/>
      <c r="C11" s="307"/>
      <c r="D11" s="49"/>
    </row>
    <row r="12" spans="1:6" x14ac:dyDescent="0.2">
      <c r="A12" s="50">
        <v>7</v>
      </c>
      <c r="B12" s="52"/>
      <c r="C12" s="307"/>
      <c r="D12" s="49"/>
    </row>
    <row r="13" spans="1:6" x14ac:dyDescent="0.2">
      <c r="A13" s="50">
        <v>8</v>
      </c>
      <c r="B13" s="52"/>
      <c r="C13" s="307"/>
      <c r="D13" s="49"/>
    </row>
    <row r="14" spans="1:6" x14ac:dyDescent="0.2">
      <c r="A14" s="8"/>
      <c r="B14" s="8"/>
      <c r="C14" s="6" t="s">
        <v>52</v>
      </c>
      <c r="D14" s="7">
        <f>SUM(D6:D13)</f>
        <v>0</v>
      </c>
    </row>
    <row r="16" spans="1:6" ht="12.75" customHeight="1" x14ac:dyDescent="0.2">
      <c r="B16" s="386" t="s">
        <v>522</v>
      </c>
      <c r="C16" s="386" t="s">
        <v>523</v>
      </c>
      <c r="D16" s="386"/>
      <c r="E16" s="386"/>
      <c r="F16" s="386"/>
    </row>
  </sheetData>
  <mergeCells count="1">
    <mergeCell ref="C6:C13"/>
  </mergeCells>
  <phoneticPr fontId="3" type="noConversion"/>
  <pageMargins left="0.75" right="0.75" top="1" bottom="1" header="0.5" footer="0.5"/>
  <pageSetup paperSize="9" orientation="landscape" horizontalDpi="4294967294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="60" zoomScaleNormal="100" workbookViewId="0">
      <selection activeCell="B14" sqref="B14:G14"/>
    </sheetView>
  </sheetViews>
  <sheetFormatPr defaultRowHeight="12.75" x14ac:dyDescent="0.2"/>
  <cols>
    <col min="1" max="1" width="4.85546875" style="8" customWidth="1"/>
    <col min="2" max="2" width="50.28515625" style="8" customWidth="1"/>
    <col min="3" max="3" width="21" style="8" customWidth="1"/>
    <col min="4" max="4" width="9.140625" style="8"/>
    <col min="5" max="5" width="11.7109375" style="8" customWidth="1"/>
    <col min="6" max="6" width="21" style="8" customWidth="1"/>
    <col min="7" max="16384" width="9.140625" style="8"/>
  </cols>
  <sheetData>
    <row r="1" spans="1:7" ht="13.5" thickBot="1" x14ac:dyDescent="0.25"/>
    <row r="2" spans="1:7" ht="26.25" thickBot="1" x14ac:dyDescent="0.25">
      <c r="B2" s="87" t="s">
        <v>50</v>
      </c>
    </row>
    <row r="4" spans="1:7" x14ac:dyDescent="0.2">
      <c r="A4" s="308" t="s">
        <v>20</v>
      </c>
      <c r="B4" s="308" t="s">
        <v>17</v>
      </c>
      <c r="C4" s="308" t="s">
        <v>18</v>
      </c>
      <c r="D4" s="310" t="s">
        <v>9</v>
      </c>
      <c r="E4" s="311" t="s">
        <v>299</v>
      </c>
      <c r="F4" s="311" t="s">
        <v>53</v>
      </c>
      <c r="G4" s="307" t="s">
        <v>3</v>
      </c>
    </row>
    <row r="5" spans="1:7" x14ac:dyDescent="0.2">
      <c r="A5" s="308"/>
      <c r="B5" s="308"/>
      <c r="C5" s="308"/>
      <c r="D5" s="310"/>
      <c r="E5" s="312"/>
      <c r="F5" s="312"/>
      <c r="G5" s="307"/>
    </row>
    <row r="6" spans="1:7" ht="51" x14ac:dyDescent="0.2">
      <c r="A6" s="93">
        <v>1</v>
      </c>
      <c r="B6" s="74" t="s">
        <v>297</v>
      </c>
      <c r="C6" s="93" t="s">
        <v>298</v>
      </c>
      <c r="D6" s="75">
        <v>2011</v>
      </c>
      <c r="E6" s="76">
        <v>13925</v>
      </c>
      <c r="F6" s="76" t="s">
        <v>306</v>
      </c>
      <c r="G6" s="54">
        <f>E6/10000</f>
        <v>1.3925000000000001</v>
      </c>
    </row>
    <row r="7" spans="1:7" ht="51" x14ac:dyDescent="0.2">
      <c r="A7" s="93">
        <v>2</v>
      </c>
      <c r="B7" s="74" t="s">
        <v>297</v>
      </c>
      <c r="C7" s="93" t="s">
        <v>298</v>
      </c>
      <c r="D7" s="75">
        <v>2010</v>
      </c>
      <c r="E7" s="76">
        <v>19715</v>
      </c>
      <c r="F7" s="76" t="s">
        <v>306</v>
      </c>
      <c r="G7" s="54">
        <f>E7/10000</f>
        <v>1.9715</v>
      </c>
    </row>
    <row r="8" spans="1:7" ht="51" x14ac:dyDescent="0.2">
      <c r="A8" s="93">
        <v>3</v>
      </c>
      <c r="B8" s="74" t="s">
        <v>297</v>
      </c>
      <c r="C8" s="93" t="s">
        <v>298</v>
      </c>
      <c r="D8" s="75">
        <v>2009</v>
      </c>
      <c r="E8" s="76">
        <v>13072</v>
      </c>
      <c r="F8" s="76" t="s">
        <v>306</v>
      </c>
      <c r="G8" s="54">
        <f>E8/10000</f>
        <v>1.3071999999999999</v>
      </c>
    </row>
    <row r="9" spans="1:7" ht="12.75" customHeight="1" x14ac:dyDescent="0.2">
      <c r="A9" s="93">
        <v>4</v>
      </c>
      <c r="B9" s="74"/>
      <c r="C9" s="93"/>
      <c r="D9" s="75"/>
      <c r="E9" s="76"/>
      <c r="F9" s="76"/>
      <c r="G9" s="54">
        <f>E9/10000</f>
        <v>0</v>
      </c>
    </row>
    <row r="10" spans="1:7" x14ac:dyDescent="0.2">
      <c r="A10" s="38" t="s">
        <v>33</v>
      </c>
      <c r="B10" s="55"/>
      <c r="C10" s="38"/>
      <c r="D10" s="41"/>
      <c r="E10" s="56"/>
      <c r="F10" s="56"/>
      <c r="G10" s="54">
        <f>E10/10000</f>
        <v>0</v>
      </c>
    </row>
    <row r="11" spans="1:7" x14ac:dyDescent="0.2">
      <c r="E11" s="309" t="s">
        <v>42</v>
      </c>
      <c r="F11" s="309"/>
      <c r="G11" s="57">
        <f>SUM(G6:G10)</f>
        <v>4.6711999999999998</v>
      </c>
    </row>
    <row r="12" spans="1:7" x14ac:dyDescent="0.2">
      <c r="B12" s="136"/>
      <c r="C12" s="115"/>
      <c r="D12" s="115"/>
      <c r="E12" s="115"/>
      <c r="F12" s="114"/>
    </row>
    <row r="13" spans="1:7" x14ac:dyDescent="0.2">
      <c r="B13" s="115"/>
      <c r="C13" s="115"/>
      <c r="D13" s="187"/>
      <c r="E13" s="187"/>
      <c r="F13" s="116"/>
    </row>
    <row r="14" spans="1:7" x14ac:dyDescent="0.2">
      <c r="B14" s="386" t="s">
        <v>522</v>
      </c>
      <c r="C14" s="115"/>
      <c r="D14" s="385" t="s">
        <v>523</v>
      </c>
      <c r="E14" s="385"/>
      <c r="F14" s="385"/>
      <c r="G14" s="385"/>
    </row>
  </sheetData>
  <mergeCells count="9">
    <mergeCell ref="D14:G14"/>
    <mergeCell ref="G4:G5"/>
    <mergeCell ref="A4:A5"/>
    <mergeCell ref="B4:B5"/>
    <mergeCell ref="C4:C5"/>
    <mergeCell ref="E11:F11"/>
    <mergeCell ref="D4:D5"/>
    <mergeCell ref="E4:E5"/>
    <mergeCell ref="F4:F5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horizontalDpi="4294967294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view="pageBreakPreview" topLeftCell="A16" zoomScale="93" zoomScaleNormal="100" zoomScaleSheetLayoutView="93" workbookViewId="0">
      <selection activeCell="B31" sqref="B31:G31"/>
    </sheetView>
  </sheetViews>
  <sheetFormatPr defaultRowHeight="12.75" x14ac:dyDescent="0.2"/>
  <cols>
    <col min="1" max="1" width="4.42578125" style="8" customWidth="1"/>
    <col min="2" max="2" width="62.28515625" style="8" customWidth="1"/>
    <col min="3" max="3" width="17.5703125" style="8" customWidth="1"/>
    <col min="4" max="4" width="9.140625" style="8"/>
    <col min="5" max="5" width="13.85546875" style="8" customWidth="1"/>
    <col min="6" max="6" width="16.85546875" style="8" customWidth="1"/>
    <col min="7" max="16384" width="9.140625" style="8"/>
  </cols>
  <sheetData>
    <row r="1" spans="1:7" ht="13.5" thickBot="1" x14ac:dyDescent="0.25"/>
    <row r="2" spans="1:7" ht="26.25" thickBot="1" x14ac:dyDescent="0.25">
      <c r="B2" s="87" t="s">
        <v>48</v>
      </c>
    </row>
    <row r="4" spans="1:7" ht="33" customHeight="1" x14ac:dyDescent="0.2">
      <c r="A4" s="387" t="s">
        <v>20</v>
      </c>
      <c r="B4" s="387" t="s">
        <v>17</v>
      </c>
      <c r="C4" s="387" t="s">
        <v>18</v>
      </c>
      <c r="D4" s="388" t="s">
        <v>9</v>
      </c>
      <c r="E4" s="389" t="s">
        <v>524</v>
      </c>
      <c r="F4" s="389" t="s">
        <v>22</v>
      </c>
      <c r="G4" s="390" t="s">
        <v>3</v>
      </c>
    </row>
    <row r="5" spans="1:7" ht="30" customHeight="1" x14ac:dyDescent="0.2">
      <c r="A5" s="387"/>
      <c r="B5" s="387"/>
      <c r="C5" s="387"/>
      <c r="D5" s="388"/>
      <c r="E5" s="391"/>
      <c r="F5" s="391"/>
      <c r="G5" s="390"/>
    </row>
    <row r="6" spans="1:7" ht="38.25" x14ac:dyDescent="0.2">
      <c r="A6" s="40" t="s">
        <v>10</v>
      </c>
      <c r="B6" s="58" t="s">
        <v>300</v>
      </c>
      <c r="C6" s="40" t="s">
        <v>301</v>
      </c>
      <c r="D6" s="41">
        <v>2016</v>
      </c>
      <c r="E6" s="59">
        <v>83000</v>
      </c>
      <c r="F6" s="59" t="s">
        <v>306</v>
      </c>
      <c r="G6" s="54">
        <f t="shared" ref="G6:G12" si="0">E6/50000</f>
        <v>1.66</v>
      </c>
    </row>
    <row r="7" spans="1:7" ht="38.25" x14ac:dyDescent="0.2">
      <c r="A7" s="40"/>
      <c r="B7" s="58" t="s">
        <v>300</v>
      </c>
      <c r="C7" s="40" t="s">
        <v>301</v>
      </c>
      <c r="D7" s="41">
        <v>2015</v>
      </c>
      <c r="E7" s="59">
        <v>40000</v>
      </c>
      <c r="F7" s="59" t="s">
        <v>306</v>
      </c>
      <c r="G7" s="54">
        <f t="shared" si="0"/>
        <v>0.8</v>
      </c>
    </row>
    <row r="8" spans="1:7" ht="38.25" x14ac:dyDescent="0.2">
      <c r="A8" s="40"/>
      <c r="B8" s="58" t="s">
        <v>300</v>
      </c>
      <c r="C8" s="40" t="s">
        <v>301</v>
      </c>
      <c r="D8" s="41">
        <v>2014</v>
      </c>
      <c r="E8" s="59">
        <v>15000</v>
      </c>
      <c r="F8" s="59" t="s">
        <v>306</v>
      </c>
      <c r="G8" s="54">
        <f t="shared" si="0"/>
        <v>0.3</v>
      </c>
    </row>
    <row r="9" spans="1:7" ht="51" x14ac:dyDescent="0.2">
      <c r="A9" s="40"/>
      <c r="B9" s="58" t="s">
        <v>302</v>
      </c>
      <c r="C9" s="40" t="s">
        <v>303</v>
      </c>
      <c r="D9" s="41">
        <v>2016</v>
      </c>
      <c r="E9" s="59">
        <v>237320</v>
      </c>
      <c r="F9" s="59" t="s">
        <v>306</v>
      </c>
      <c r="G9" s="54">
        <f t="shared" si="0"/>
        <v>4.7464000000000004</v>
      </c>
    </row>
    <row r="10" spans="1:7" ht="51" x14ac:dyDescent="0.2">
      <c r="A10" s="40"/>
      <c r="B10" s="58" t="s">
        <v>302</v>
      </c>
      <c r="C10" s="40" t="s">
        <v>303</v>
      </c>
      <c r="D10" s="41">
        <v>2015</v>
      </c>
      <c r="E10" s="59">
        <v>100000</v>
      </c>
      <c r="F10" s="59" t="s">
        <v>306</v>
      </c>
      <c r="G10" s="54">
        <f t="shared" si="0"/>
        <v>2</v>
      </c>
    </row>
    <row r="11" spans="1:7" ht="51" x14ac:dyDescent="0.2">
      <c r="A11" s="40" t="s">
        <v>11</v>
      </c>
      <c r="B11" s="58" t="s">
        <v>302</v>
      </c>
      <c r="C11" s="40" t="s">
        <v>303</v>
      </c>
      <c r="D11" s="41">
        <v>2014</v>
      </c>
      <c r="E11" s="150">
        <v>135500</v>
      </c>
      <c r="F11" s="59" t="s">
        <v>306</v>
      </c>
      <c r="G11" s="54">
        <f t="shared" si="0"/>
        <v>2.71</v>
      </c>
    </row>
    <row r="12" spans="1:7" ht="51" x14ac:dyDescent="0.2">
      <c r="A12" s="40" t="s">
        <v>12</v>
      </c>
      <c r="B12" s="58" t="s">
        <v>302</v>
      </c>
      <c r="C12" s="40" t="s">
        <v>303</v>
      </c>
      <c r="D12" s="41">
        <v>2013</v>
      </c>
      <c r="E12" s="150">
        <v>157180</v>
      </c>
      <c r="F12" s="59" t="s">
        <v>306</v>
      </c>
      <c r="G12" s="54">
        <f t="shared" si="0"/>
        <v>3.1436000000000002</v>
      </c>
    </row>
    <row r="13" spans="1:7" ht="51" x14ac:dyDescent="0.2">
      <c r="A13" s="40" t="s">
        <v>32</v>
      </c>
      <c r="B13" s="58" t="s">
        <v>302</v>
      </c>
      <c r="C13" s="40" t="s">
        <v>303</v>
      </c>
      <c r="D13" s="41">
        <v>2012</v>
      </c>
      <c r="E13" s="150">
        <v>90000</v>
      </c>
      <c r="F13" s="59" t="s">
        <v>306</v>
      </c>
      <c r="G13" s="54">
        <f t="shared" ref="G13:G27" si="1">E13/50000</f>
        <v>1.8</v>
      </c>
    </row>
    <row r="14" spans="1:7" x14ac:dyDescent="0.2">
      <c r="A14" s="40" t="s">
        <v>33</v>
      </c>
      <c r="B14" s="58" t="s">
        <v>307</v>
      </c>
      <c r="C14" s="40" t="s">
        <v>309</v>
      </c>
      <c r="D14" s="41">
        <v>2007</v>
      </c>
      <c r="E14" s="150">
        <v>20600</v>
      </c>
      <c r="F14" s="59" t="s">
        <v>308</v>
      </c>
      <c r="G14" s="54">
        <f t="shared" si="1"/>
        <v>0.41199999999999998</v>
      </c>
    </row>
    <row r="15" spans="1:7" x14ac:dyDescent="0.2">
      <c r="A15" s="40" t="s">
        <v>34</v>
      </c>
      <c r="B15" s="58" t="s">
        <v>307</v>
      </c>
      <c r="C15" s="40" t="s">
        <v>309</v>
      </c>
      <c r="D15" s="41">
        <v>2006</v>
      </c>
      <c r="E15" s="150">
        <v>18500</v>
      </c>
      <c r="F15" s="59" t="s">
        <v>308</v>
      </c>
      <c r="G15" s="54">
        <f t="shared" si="1"/>
        <v>0.37</v>
      </c>
    </row>
    <row r="16" spans="1:7" x14ac:dyDescent="0.2">
      <c r="A16" s="40" t="s">
        <v>35</v>
      </c>
      <c r="B16" s="58" t="s">
        <v>307</v>
      </c>
      <c r="C16" s="40" t="s">
        <v>309</v>
      </c>
      <c r="D16" s="41">
        <v>2005</v>
      </c>
      <c r="E16" s="150">
        <v>15000</v>
      </c>
      <c r="F16" s="59" t="s">
        <v>308</v>
      </c>
      <c r="G16" s="54">
        <f t="shared" si="1"/>
        <v>0.3</v>
      </c>
    </row>
    <row r="17" spans="1:7" ht="25.5" x14ac:dyDescent="0.2">
      <c r="A17" s="40" t="s">
        <v>206</v>
      </c>
      <c r="B17" s="58" t="s">
        <v>310</v>
      </c>
      <c r="C17" s="40" t="s">
        <v>311</v>
      </c>
      <c r="D17" s="41">
        <v>2007</v>
      </c>
      <c r="E17" s="59">
        <v>122000</v>
      </c>
      <c r="F17" s="59" t="s">
        <v>328</v>
      </c>
      <c r="G17" s="54">
        <f t="shared" si="1"/>
        <v>2.44</v>
      </c>
    </row>
    <row r="18" spans="1:7" ht="25.5" x14ac:dyDescent="0.2">
      <c r="A18" s="40" t="s">
        <v>212</v>
      </c>
      <c r="B18" s="58" t="s">
        <v>312</v>
      </c>
      <c r="C18" s="151" t="s">
        <v>327</v>
      </c>
      <c r="D18" s="41">
        <v>2006</v>
      </c>
      <c r="E18" s="59">
        <v>9900</v>
      </c>
      <c r="F18" s="59" t="s">
        <v>329</v>
      </c>
      <c r="G18" s="54">
        <f t="shared" si="1"/>
        <v>0.19800000000000001</v>
      </c>
    </row>
    <row r="19" spans="1:7" ht="25.5" x14ac:dyDescent="0.2">
      <c r="A19" s="40"/>
      <c r="B19" s="58" t="s">
        <v>312</v>
      </c>
      <c r="C19" s="30" t="s">
        <v>327</v>
      </c>
      <c r="D19" s="41">
        <v>2005</v>
      </c>
      <c r="E19" s="59">
        <v>4000</v>
      </c>
      <c r="F19" s="59" t="s">
        <v>329</v>
      </c>
      <c r="G19" s="54">
        <f t="shared" si="1"/>
        <v>0.08</v>
      </c>
    </row>
    <row r="20" spans="1:7" x14ac:dyDescent="0.2">
      <c r="A20" s="40" t="s">
        <v>313</v>
      </c>
      <c r="B20" s="58" t="s">
        <v>314</v>
      </c>
      <c r="C20" s="30" t="s">
        <v>315</v>
      </c>
      <c r="D20" s="41">
        <v>2006</v>
      </c>
      <c r="E20" s="59">
        <v>11000</v>
      </c>
      <c r="F20" s="59" t="s">
        <v>329</v>
      </c>
      <c r="G20" s="54">
        <f t="shared" si="1"/>
        <v>0.22</v>
      </c>
    </row>
    <row r="21" spans="1:7" ht="25.5" x14ac:dyDescent="0.2">
      <c r="A21" s="40" t="s">
        <v>236</v>
      </c>
      <c r="B21" s="58" t="s">
        <v>316</v>
      </c>
      <c r="C21" s="40" t="s">
        <v>317</v>
      </c>
      <c r="D21" s="41">
        <v>2004</v>
      </c>
      <c r="E21" s="59">
        <v>33634.800000000003</v>
      </c>
      <c r="F21" s="59" t="s">
        <v>324</v>
      </c>
      <c r="G21" s="54">
        <f>E21/50000</f>
        <v>0.67269600000000007</v>
      </c>
    </row>
    <row r="22" spans="1:7" ht="25.5" x14ac:dyDescent="0.2">
      <c r="A22" s="40" t="s">
        <v>245</v>
      </c>
      <c r="B22" s="58" t="s">
        <v>316</v>
      </c>
      <c r="C22" s="40" t="s">
        <v>317</v>
      </c>
      <c r="D22" s="41">
        <v>2003</v>
      </c>
      <c r="E22" s="59">
        <v>24874.9</v>
      </c>
      <c r="F22" s="59" t="s">
        <v>324</v>
      </c>
      <c r="G22" s="54">
        <f>E22/50000</f>
        <v>0.49749800000000005</v>
      </c>
    </row>
    <row r="23" spans="1:7" ht="25.5" x14ac:dyDescent="0.2">
      <c r="A23" s="40" t="s">
        <v>249</v>
      </c>
      <c r="B23" s="58" t="s">
        <v>316</v>
      </c>
      <c r="C23" s="40" t="s">
        <v>317</v>
      </c>
      <c r="D23" s="41">
        <v>2002</v>
      </c>
      <c r="E23" s="59">
        <v>29421.4</v>
      </c>
      <c r="F23" s="59" t="s">
        <v>324</v>
      </c>
      <c r="G23" s="54">
        <f t="shared" si="1"/>
        <v>0.58842800000000006</v>
      </c>
    </row>
    <row r="24" spans="1:7" ht="25.5" x14ac:dyDescent="0.2">
      <c r="A24" s="40" t="s">
        <v>259</v>
      </c>
      <c r="B24" s="58" t="s">
        <v>316</v>
      </c>
      <c r="C24" s="40" t="s">
        <v>317</v>
      </c>
      <c r="D24" s="41">
        <v>2001</v>
      </c>
      <c r="E24" s="59">
        <v>12175.2</v>
      </c>
      <c r="F24" s="59" t="s">
        <v>324</v>
      </c>
      <c r="G24" s="54">
        <f t="shared" si="1"/>
        <v>0.24350400000000003</v>
      </c>
    </row>
    <row r="25" spans="1:7" ht="25.5" x14ac:dyDescent="0.2">
      <c r="A25" s="40" t="s">
        <v>318</v>
      </c>
      <c r="B25" s="58" t="s">
        <v>321</v>
      </c>
      <c r="C25" s="40" t="s">
        <v>322</v>
      </c>
      <c r="D25" s="41">
        <v>2002</v>
      </c>
      <c r="E25" s="59">
        <v>4500</v>
      </c>
      <c r="F25" s="59" t="s">
        <v>308</v>
      </c>
      <c r="G25" s="54">
        <f t="shared" si="1"/>
        <v>0.09</v>
      </c>
    </row>
    <row r="26" spans="1:7" ht="25.5" x14ac:dyDescent="0.2">
      <c r="A26" s="40" t="s">
        <v>319</v>
      </c>
      <c r="B26" s="58" t="s">
        <v>321</v>
      </c>
      <c r="C26" s="40" t="s">
        <v>323</v>
      </c>
      <c r="D26" s="41">
        <v>2001</v>
      </c>
      <c r="E26" s="59">
        <v>4000</v>
      </c>
      <c r="F26" s="59" t="s">
        <v>308</v>
      </c>
      <c r="G26" s="54">
        <f t="shared" si="1"/>
        <v>0.08</v>
      </c>
    </row>
    <row r="27" spans="1:7" ht="25.5" x14ac:dyDescent="0.2">
      <c r="A27" s="40" t="s">
        <v>320</v>
      </c>
      <c r="B27" s="58" t="s">
        <v>333</v>
      </c>
      <c r="C27" s="40" t="s">
        <v>334</v>
      </c>
      <c r="D27" s="41">
        <v>2001</v>
      </c>
      <c r="E27" s="59">
        <v>2500</v>
      </c>
      <c r="F27" s="59" t="s">
        <v>335</v>
      </c>
      <c r="G27" s="54">
        <f t="shared" si="1"/>
        <v>0.05</v>
      </c>
    </row>
    <row r="28" spans="1:7" x14ac:dyDescent="0.2">
      <c r="E28" s="6" t="s">
        <v>49</v>
      </c>
      <c r="F28" s="6"/>
      <c r="G28" s="6">
        <f>SUM(G6:G27)</f>
        <v>23.402125999999999</v>
      </c>
    </row>
    <row r="31" spans="1:7" x14ac:dyDescent="0.2">
      <c r="B31" s="386" t="s">
        <v>522</v>
      </c>
      <c r="C31" s="115"/>
      <c r="D31" s="385" t="s">
        <v>523</v>
      </c>
      <c r="E31" s="385"/>
      <c r="F31" s="385"/>
      <c r="G31" s="385"/>
    </row>
    <row r="32" spans="1:7" x14ac:dyDescent="0.2">
      <c r="B32" s="136"/>
      <c r="C32" s="115"/>
      <c r="D32" s="115"/>
      <c r="E32" s="115"/>
    </row>
    <row r="33" spans="2:5" x14ac:dyDescent="0.2">
      <c r="B33" s="115"/>
      <c r="C33" s="115"/>
      <c r="D33" s="187"/>
      <c r="E33" s="187"/>
    </row>
  </sheetData>
  <mergeCells count="8">
    <mergeCell ref="D31:G31"/>
    <mergeCell ref="E4:E5"/>
    <mergeCell ref="F4:F5"/>
    <mergeCell ref="G4:G5"/>
    <mergeCell ref="A4:A5"/>
    <mergeCell ref="B4:B5"/>
    <mergeCell ref="C4:C5"/>
    <mergeCell ref="D4:D5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9" orientation="landscape" horizontalDpi="4294967294" r:id="rId1"/>
  <headerFooter alignWithMargins="0"/>
  <ignoredErrors>
    <ignoredError sqref="A11:A12 A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Centralizator</vt:lpstr>
      <vt:lpstr>CDI-ART</vt:lpstr>
      <vt:lpstr>CDI-BRV</vt:lpstr>
      <vt:lpstr>CDI-MON-i</vt:lpstr>
      <vt:lpstr>CDI-MON-n</vt:lpstr>
      <vt:lpstr>DID-MSC</vt:lpstr>
      <vt:lpstr>DID-LAB</vt:lpstr>
      <vt:lpstr>RIA-GRA-i</vt:lpstr>
      <vt:lpstr>RIA-GRA-n</vt:lpstr>
      <vt:lpstr>RIA-CTR-i</vt:lpstr>
      <vt:lpstr>RIA-CTR-n</vt:lpstr>
      <vt:lpstr>RIA-GRA-i-m</vt:lpstr>
      <vt:lpstr>RIA-GRA-n-m</vt:lpstr>
      <vt:lpstr>RIA-CTR-i-m</vt:lpstr>
      <vt:lpstr>RIA-CTR-n-m</vt:lpstr>
      <vt:lpstr>'CDI-ART'!Print_Area</vt:lpstr>
      <vt:lpstr>'CDI-BRV'!Print_Area</vt:lpstr>
      <vt:lpstr>'CDI-MON-i'!Print_Area</vt:lpstr>
      <vt:lpstr>'CDI-MON-n'!Print_Area</vt:lpstr>
      <vt:lpstr>Centralizator!Print_Area</vt:lpstr>
      <vt:lpstr>'DID-LAB'!Print_Area</vt:lpstr>
      <vt:lpstr>'DID-MSC'!Print_Area</vt:lpstr>
      <vt:lpstr>'RIA-CTR-i'!Print_Area</vt:lpstr>
      <vt:lpstr>'RIA-CTR-i-m'!Print_Area</vt:lpstr>
      <vt:lpstr>'RIA-CTR-n-m'!Print_Area</vt:lpstr>
      <vt:lpstr>'RIA-GRA-i'!Print_Area</vt:lpstr>
      <vt:lpstr>'RIA-GRA-i-m'!Print_Area</vt:lpstr>
      <vt:lpstr>'RIA-GRA-n'!Print_Area</vt:lpstr>
      <vt:lpstr>'RIA-GRA-n-m'!Print_Area</vt:lpstr>
    </vt:vector>
  </TitlesOfParts>
  <Company>eu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Asus</cp:lastModifiedBy>
  <cp:lastPrinted>2017-03-16T04:41:49Z</cp:lastPrinted>
  <dcterms:created xsi:type="dcterms:W3CDTF">2013-10-12T13:45:15Z</dcterms:created>
  <dcterms:modified xsi:type="dcterms:W3CDTF">2017-03-16T04:46:36Z</dcterms:modified>
</cp:coreProperties>
</file>