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420" windowWidth="18180" windowHeight="9210" tabRatio="845" activeTab="1"/>
  </bookViews>
  <sheets>
    <sheet name="Date_Ini" sheetId="1" r:id="rId1"/>
    <sheet name="CENTRALIZATOR" sheetId="2" r:id="rId2"/>
    <sheet name="1.1.1.1-Carti" sheetId="3" r:id="rId3"/>
    <sheet name="1.1.1.2-Carti " sheetId="4" r:id="rId4"/>
    <sheet name="1.2.1-Manuale" sheetId="5" r:id="rId5"/>
    <sheet name="1.2.2-Indrumatoare" sheetId="6" r:id="rId6"/>
    <sheet name="1.3.Coordonare programe" sheetId="7" r:id="rId7"/>
    <sheet name="2.1-ISI_Journals" sheetId="8" r:id="rId8"/>
    <sheet name="2.1-ISI_Proceedings" sheetId="9" r:id="rId9"/>
    <sheet name="2.2-BDI_Journals" sheetId="10" r:id="rId10"/>
    <sheet name="2.2-BDI_Proceedings " sheetId="11" r:id="rId11"/>
    <sheet name="2.4.1.1-Granturi" sheetId="12" r:id="rId12"/>
    <sheet name="2.4.1.2-Granturi " sheetId="13" r:id="rId13"/>
    <sheet name="2.4.2.2-Granturi " sheetId="14" r:id="rId14"/>
    <sheet name="2.5-Proiecte" sheetId="15" r:id="rId15"/>
    <sheet name="3.1.1-Citari_ISI" sheetId="16" r:id="rId16"/>
    <sheet name="3.1.2-Citari_BDI" sheetId="17" r:id="rId17"/>
    <sheet name="3.2. Prezentari invitate" sheetId="18" r:id="rId18"/>
    <sheet name="3.3-Colect" sheetId="19" r:id="rId19"/>
    <sheet name="3.4-Exp_Manag" sheetId="20" r:id="rId20"/>
    <sheet name="3.6-Membru" sheetId="21" r:id="rId21"/>
    <sheet name="Sheet1" sheetId="22" r:id="rId22"/>
  </sheets>
  <definedNames>
    <definedName name="_xlnm.Print_Area" localSheetId="2">'1.1.1.1-Carti'!$A$1:$K$22</definedName>
    <definedName name="_xlnm.Print_Area" localSheetId="3">'1.1.1.2-Carti '!$A$1:$I$17</definedName>
    <definedName name="_xlnm.Print_Area" localSheetId="4">'1.2.1-Manuale'!$A$1:$I$16</definedName>
    <definedName name="_xlnm.Print_Area" localSheetId="5">'1.2.2-Indrumatoare'!$A$1:$I$17</definedName>
    <definedName name="_xlnm.Print_Area" localSheetId="7">'2.1-ISI_Journals'!$A$1:$J$28</definedName>
    <definedName name="_xlnm.Print_Area" localSheetId="8">'2.1-ISI_Proceedings'!$A$1:$J$15</definedName>
    <definedName name="_xlnm.Print_Area" localSheetId="9">'2.2-BDI_Journals'!$A$1:$K$24</definedName>
    <definedName name="_xlnm.Print_Area" localSheetId="10">'2.2-BDI_Proceedings '!$A$1:$K$23</definedName>
    <definedName name="_xlnm.Print_Area" localSheetId="11">'2.4.1.1-Granturi'!$A$1:$M$19</definedName>
    <definedName name="_xlnm.Print_Area" localSheetId="12">'2.4.1.2-Granturi '!$A$1:$M$25</definedName>
    <definedName name="_xlnm.Print_Area" localSheetId="13">'2.4.2.2-Granturi '!$A$1:$M$25</definedName>
    <definedName name="_xlnm.Print_Area" localSheetId="14">'2.5-Proiecte'!$A$1:$M$19</definedName>
    <definedName name="_xlnm.Print_Area" localSheetId="15">'3.1.1-Citari_ISI'!$A$1:$G$28</definedName>
    <definedName name="_xlnm.Print_Area" localSheetId="16">'3.1.2-Citari_BDI'!$A$1:$H$40</definedName>
    <definedName name="_xlnm.Print_Area" localSheetId="18">'3.3-Colect'!$A$1:$D$26</definedName>
    <definedName name="_xlnm.Print_Area" localSheetId="19">'3.4-Exp_Manag'!$A$1:$E$22</definedName>
  </definedNames>
  <calcPr fullCalcOnLoad="1"/>
</workbook>
</file>

<file path=xl/sharedStrings.xml><?xml version="1.0" encoding="utf-8"?>
<sst xmlns="http://schemas.openxmlformats.org/spreadsheetml/2006/main" count="932" uniqueCount="559">
  <si>
    <t xml:space="preserve"> Costescu, C., Voicu, Cristina, Ciopec, Alexandra – Causes and Solution for the Consolidation 
of a Landslide Produced on the Country Road 605. Buletinul Ştiinţific al Universităţii 
“Politehnica” din Timişoara, seria Construcţii-Arhitectură, Tom 49(63), Fascicola 1, </t>
  </si>
  <si>
    <t>Buletinul Ştiinţific al Universităţii 
“Politehnica” din Timişoara</t>
  </si>
  <si>
    <t>Buletinul Ştiinţific al Universităţii “Politehnica” din Timişoara</t>
  </si>
  <si>
    <t>5 Water Distribution Networks Designing by the Multiobjective Genetic Algorithm and Game Theory
A Nikjoofar, M Zarghami - Metaheuristics in Water, Geotechnical …, 2012</t>
  </si>
  <si>
    <t>Geotechnical …, 2012</t>
  </si>
  <si>
    <t>Bi-objective Optimization of the Water Distribution Networks (Case Study: Sahand City) A Nikjoofar, M Zarghami, MT Aalami - wwjournal.ir</t>
  </si>
  <si>
    <t>POLLUANTS TRANSPORT SIMULATION IN AQUIFERS LAYER, PROVIDED FROM INFILTRATION OF WASTE WATER COMING FROM PIG'S FARMS- Robert BEILICCI,  Alina GIRBACIU,  Camelia ACHIM, Corneliu PODOLEANU, Adrian CARABET</t>
  </si>
  <si>
    <t>The 6th International Conference on
Hydraulic Machinery and Hydrodynamics
Timisoara, Romania, October 21 - 22, 2004</t>
  </si>
  <si>
    <t>X</t>
  </si>
  <si>
    <t xml:space="preserve"> Proceedings of the 11 th WSEAS International Conference on Sustainability in Science Egineering (SSE '09)  Sustainability in Science Egineering - , Timişoara</t>
  </si>
  <si>
    <t>Dosar concurs titlu didactic Profesor universitar, post nr.</t>
  </si>
  <si>
    <t>FLORESCU CONSTANTIN, Mirel I., Carabeţ A., Stăniloiu C.,</t>
  </si>
  <si>
    <t>Alimentări cu apă</t>
  </si>
  <si>
    <t>FLORESCU CONSTANTIN, Mirel Ion, Stăniloiu Cristian, Podoleanu Corneliu, Gîrbaciu Alina</t>
  </si>
  <si>
    <t>Îndrumător pentru calculul construcţiilor şi instalaţiilor de alimentări cu apă</t>
  </si>
  <si>
    <t>http://www.ct.upt.ro/users/ConstantinFlorescu/index.htm</t>
  </si>
  <si>
    <t>Dosar concurs titlu didactic Profesor universitar</t>
  </si>
  <si>
    <t xml:space="preserve">1.1.1 Carti /capitole ca autor; pentru profesor minim 2                        </t>
  </si>
  <si>
    <t xml:space="preserve">1.2.1 Manuale, suport de curs; pentru profesor minim 2 din care 1 ca prim autor                </t>
  </si>
  <si>
    <t>1.2.2 Indrumatoare de laborator/aplicatii; pentru profesor minim 2, din care 1 ca prim autor</t>
  </si>
  <si>
    <t>Punctaj max. 10 activitati pentru profesor</t>
  </si>
  <si>
    <t>2.4.1 Director/ responsabil Min 2 pentru profesor</t>
  </si>
  <si>
    <t>Punctaj unic pentru fiecare activitate (maxim 10 activitati pentru profesor)</t>
  </si>
  <si>
    <r>
      <t xml:space="preserve">S </t>
    </r>
    <r>
      <rPr>
        <b/>
        <sz val="10"/>
        <rFont val="Tahoma"/>
        <family val="2"/>
      </rPr>
      <t xml:space="preserve">kpi </t>
    </r>
    <r>
      <rPr>
        <b/>
        <sz val="10"/>
        <rFont val="Symbol"/>
        <family val="1"/>
      </rPr>
      <t>³</t>
    </r>
    <r>
      <rPr>
        <b/>
        <sz val="10"/>
        <rFont val="Tahoma"/>
        <family val="2"/>
      </rPr>
      <t xml:space="preserve"> 80</t>
    </r>
  </si>
  <si>
    <r>
      <t xml:space="preserve">S </t>
    </r>
    <r>
      <rPr>
        <b/>
        <sz val="10"/>
        <rFont val="Tahoma"/>
        <family val="2"/>
      </rPr>
      <t xml:space="preserve">kpi </t>
    </r>
    <r>
      <rPr>
        <b/>
        <sz val="10"/>
        <rFont val="Symbol"/>
        <family val="1"/>
      </rPr>
      <t>³</t>
    </r>
    <r>
      <rPr>
        <b/>
        <sz val="10"/>
        <rFont val="Tahoma"/>
        <family val="2"/>
      </rPr>
      <t xml:space="preserve"> 300</t>
    </r>
  </si>
  <si>
    <r>
      <t xml:space="preserve">S </t>
    </r>
    <r>
      <rPr>
        <b/>
        <sz val="10"/>
        <rFont val="Tahoma"/>
        <family val="2"/>
      </rPr>
      <t xml:space="preserve">kpi </t>
    </r>
    <r>
      <rPr>
        <b/>
        <sz val="10"/>
        <rFont val="Symbol"/>
        <family val="1"/>
      </rPr>
      <t>³</t>
    </r>
    <r>
      <rPr>
        <b/>
        <sz val="10"/>
        <rFont val="Tahoma"/>
        <family val="2"/>
      </rPr>
      <t xml:space="preserve"> 70</t>
    </r>
  </si>
  <si>
    <r>
      <t>³</t>
    </r>
    <r>
      <rPr>
        <b/>
        <sz val="10"/>
        <rFont val="Tahoma"/>
        <family val="2"/>
      </rPr>
      <t xml:space="preserve"> 450</t>
    </r>
  </si>
  <si>
    <t>4 pag</t>
  </si>
  <si>
    <t>6 pag</t>
  </si>
  <si>
    <t>5 pag</t>
  </si>
  <si>
    <t>7 pag</t>
  </si>
  <si>
    <t>155-159</t>
  </si>
  <si>
    <t>3.6.4  Asociatii profesionale</t>
  </si>
  <si>
    <t xml:space="preserve">Modelling of Depollution Process in an Aquifer through Injection and Extraction Wells and Treatment of Polluted Water at the Ground Surface/ Carabet, Adrian; Ion, Mirel; Pode, Vasile,
</t>
  </si>
  <si>
    <t>Florescu, Constantin; Podoleanu, Corneliu; Crisan, Monica</t>
  </si>
  <si>
    <t xml:space="preserve"> PRODUCEREA BIOHIDROGENULUI CU EPURAREA SIMULTANĂ A APELOR UZATE, UN CONSORŢIU BACTERIAN MIXT ANAEROB ÎMBOGĂŢIT SELECTIV (BIOSIM) </t>
  </si>
  <si>
    <t>2014-2015</t>
  </si>
  <si>
    <t>1,150,000</t>
  </si>
  <si>
    <t>GHERMAN VASILE,  BOBOESCU IULIAN, MOLNAR PAUL, FLORESCU CONSTANTIN, STĂNILOIU CRISTIAN, CIOPEC MIHAELA, MOTOC MARINELA, MAROTI GERGELY</t>
  </si>
  <si>
    <t>2,000,000</t>
  </si>
  <si>
    <t>Mirel Ion, FLORESCU CONSTANTIN, Girbaciu Alina, Girbaciu Cristian, Dumitru Pavel, Dan Sorin</t>
  </si>
  <si>
    <t>Effects of quantitative changes on drinking water quality indicators of urban distribution networks</t>
  </si>
  <si>
    <t>Revista Materiale Plastice</t>
  </si>
  <si>
    <t>vol. 52(04)</t>
  </si>
  <si>
    <t>pag. 125-128</t>
  </si>
  <si>
    <t>FLORESCU CONSTANTIN, MIREL ION, CARABEŢ ADRIAN, PODOLEANU CORNELIU, STĂNILOIU CRISTIAN, ELEŞ GABRIEL, ADAM MARIUS</t>
  </si>
  <si>
    <t>Numeric modeling of the residual chlorine concentration evolution in a water distribution network- Sorin PERJU, Ioana STĂNESCU-Technical University of Civil Engineering of Bucharest</t>
  </si>
  <si>
    <t>STUDIA UNIVERSITATI SMOLDAVIAE, 2014, nr. 1(71), Seria ":tiin'ele reale ;I ale naturii" ISSN 1814-3237, ISSN online 1857-498X p. 153-160</t>
  </si>
  <si>
    <t>Quantification of the Degree of Comfort given by Drinking Water Characteristics- Teodor TELEMBICI, Adrian RETEYAN, Constantin FLORESCU</t>
  </si>
  <si>
    <t>BC121 /20.10.2010 UPT</t>
  </si>
  <si>
    <t>BC 80 /08.07.2015 UPT</t>
  </si>
  <si>
    <t>BC 83 /10.07.2015 UPT</t>
  </si>
  <si>
    <t xml:space="preserve">POS-CCE  </t>
  </si>
  <si>
    <t>2009-2013</t>
  </si>
  <si>
    <t>POS-CCE-  Axa prtioritara. 2- Competitivitate prin cercetare-dezvoltare</t>
  </si>
  <si>
    <t>Contract Nr. 13/01.03.2009 UPT</t>
  </si>
  <si>
    <t>Proiect nr. 129/Contract 13/01.03.2009/Cod SMIS 2643 UPT</t>
  </si>
  <si>
    <t xml:space="preserve"> PN II -PT-PCCA-2011-3.1-1129- Parteneriate unde UPT coordonator proiect</t>
  </si>
  <si>
    <t>BC 49/ 2012 UPT</t>
  </si>
  <si>
    <t xml:space="preserve"> PN-II- ID-PCE-2007-1</t>
  </si>
  <si>
    <t>CONTRACT  IDEI COD 34/2007 UPT</t>
  </si>
  <si>
    <t>ACTIVITATE DE CERCETARE (A2)</t>
  </si>
  <si>
    <t>POSDRU 2007/2013. Axa prioritara 5- Promovare Masurilor Active de Ocupare. Partener UPT</t>
  </si>
  <si>
    <t>Cod contract POSDRU 125/5.1/S/ 125723/2013 UPT</t>
  </si>
  <si>
    <t>C. Florescu, I. Mirel, V. Pode</t>
  </si>
  <si>
    <t>http&gt;//www.revistadechimie.ro, REV. CHIM. (Bucharest), 66, nr. 1, 2015</t>
  </si>
  <si>
    <t>Quantification of the Degree of Comfort given by Drinking Water Characteristics - Telembici Teodor, Retezan Adrian, Florescu Constantin</t>
  </si>
  <si>
    <t>Facultatea de Constructii</t>
  </si>
  <si>
    <t>Departamentul de Hidrotehnica</t>
  </si>
  <si>
    <t>Universitatea Politehnica din Timisoara</t>
  </si>
  <si>
    <t>Costescu Alina, Podoleanu Corneliu, FLORESCU CONSTANTIN, Heteş Dorel, 2009 27-29 mai/ ISBN 978-960-474-080-2/ ISSN 1790-2769</t>
  </si>
  <si>
    <t>FLORESCU CONSTANTIN, MIREL ION, CARABEŢ ADRIAN, PODOLEANU CORNELIU, STĂNILOIU CRISTIAN, ELEŞ GABRIEL</t>
  </si>
  <si>
    <t>2th International conference on Chemistry and Chemical Engineerig, 27-29 mai 2010, Timişoara ISBN 1224-ISSN 6018 (Buletin of politehnica University of Timisoara Series of Chemistry and Environmental Engineering)</t>
  </si>
  <si>
    <t>2th International conference on Chemistry and Chemical Engineerig,  27-29 mai 2010, Timişoara ISBN 1224-ISSN 6018 (Buletin of politehnica University of Timisoara Series of Chemistry and Environmental Engineering)</t>
  </si>
  <si>
    <t>http://www.wseas.us/e-library/conferences/2009/timisoara/SSE1/SSE1-00.pdf/ Web of Science</t>
  </si>
  <si>
    <t>STUDIU PRIVIND CAPACITATEA DE TRANSPORT A REŢELEI DE CANALIZARE A ZONELOR CU RISC DE INUNDABILITATE DIN MUNICIPIULUI TIMIŞOARA  (Beneficiar Primaria Municipiului Timisoara)</t>
  </si>
  <si>
    <t>STUDIU DE FEZABILITATE ŞI PROIECT TEHNIC ALIMENTĂRI CU APĂ INDUSTRIALĂ PRIN FORAJE PUBLICE ÎN MUNICIPIULUI TIMIŞOARA (Beneficiar Primaria Municipiului Timisoara)</t>
  </si>
  <si>
    <t>SERVICII DE ASISTENTA TEHNICA IN VEDEREA ELABORARII UNUI RAPORT PRIVIND EVALUAREA COTEI PIERDERILOR DE APA LA NIVELUL INTREGII ARII DE OPERARE PE ANII 2012, 2013, 2014 CU ESTIMAREA PIERDERILOR PENTRU ANII VIITORI(Beneficiar Compania de Apa Oradea S.A.)</t>
  </si>
  <si>
    <t xml:space="preserve"> Castigat prin licitatie-competitie (Oferta castigatoare NR. SC 2010-024972/19.10.2010) </t>
  </si>
  <si>
    <t xml:space="preserve"> Castigat prin licitatie-competitie (Oferta castigatoare NR. SC 2015-17688/02.07.2015) </t>
  </si>
  <si>
    <t xml:space="preserve"> Castigat prin licitatie-competitie (Oferta Castigatoare Nr.21994 din 26.06.2015)</t>
  </si>
  <si>
    <t xml:space="preserve">INDEX COPERNICUS http://journals.indexcopernicus.com/jml_archives/ICJML_2010.pdf, VINITI  www.viniti.ru (http://www.chemicalbulletin.ro/Chemical-Bulletin-Issues.html)  </t>
  </si>
  <si>
    <t xml:space="preserve">INDEX COPERNICUS http://journals.indexcopernicus.com/jml_archives/ICJML_2010.pdf, VINITI  www.viniti.ru (http://www.chemicalbulletin.ro/Chemical-Bulletin-Issues.html) </t>
  </si>
  <si>
    <t>INDEX COPERNICUS http://journals.indexcopernicus.com/jml_archives/ICJML_2010.pdf</t>
  </si>
  <si>
    <t>2.2 Articole in reviste si volumele unor manifestari stiintifice indexate in alte baze de date internationale</t>
  </si>
  <si>
    <t xml:space="preserve">Carabet A, Podoleanu C, FLORESCU CONSTANTIN, Olaru I
</t>
  </si>
  <si>
    <t>De-pollution method for phosphates contaminated aquifers</t>
  </si>
  <si>
    <t>vol. 53(2)</t>
  </si>
  <si>
    <t xml:space="preserve">Costescu A, Podoleanu C, Carabet A, Nemes N, FLORESCU CONSTANTIN, Constantinescu L </t>
  </si>
  <si>
    <t>Establishing the ecological surface water quality from hygrographic basin of the bega river</t>
  </si>
  <si>
    <t>vol. 53</t>
  </si>
  <si>
    <t xml:space="preserve">FLORESCU CONSTANTIN, Podoleanu C, Mirel I, Carabet A, Olariu I </t>
  </si>
  <si>
    <t>Considerations on the optimization of the multiple layers filtering installations</t>
  </si>
  <si>
    <t>53(2)</t>
  </si>
  <si>
    <t xml:space="preserve">Podoleanu C, FLORESCU CONSTANTIN </t>
  </si>
  <si>
    <t>Establishing criteria for choosing treatment technologies for making drinkable water</t>
  </si>
  <si>
    <t>51(1-2)</t>
  </si>
  <si>
    <t xml:space="preserve">4pag </t>
  </si>
  <si>
    <t>VINITI http://catalog.viniti.ru/si.asp (http://www.ct.upt.ro/buletinhidro/issues.htm)</t>
  </si>
  <si>
    <t>Studies Regarding Water Clarification by Fast Ascending and Descending Filter in Multiple Homogeneous Layers</t>
  </si>
  <si>
    <t>1.3 Coordonare programe de studii, organizare si coordonare programe de formare continua si proiecte educationale (POS, Socrates, Leonardo, sa)</t>
  </si>
  <si>
    <r>
      <t>S</t>
    </r>
    <r>
      <rPr>
        <b/>
        <sz val="10"/>
        <color indexed="8"/>
        <rFont val="Tahoma"/>
        <family val="2"/>
      </rPr>
      <t xml:space="preserve"> k1i + </t>
    </r>
    <r>
      <rPr>
        <b/>
        <sz val="10"/>
        <color indexed="8"/>
        <rFont val="Symbol"/>
        <family val="1"/>
      </rPr>
      <t>S</t>
    </r>
    <r>
      <rPr>
        <b/>
        <sz val="10"/>
        <color indexed="8"/>
        <rFont val="Tahoma"/>
        <family val="2"/>
      </rPr>
      <t xml:space="preserve"> k2i + </t>
    </r>
    <r>
      <rPr>
        <b/>
        <sz val="10"/>
        <color indexed="8"/>
        <rFont val="Symbol"/>
        <family val="1"/>
      </rPr>
      <t>S</t>
    </r>
    <r>
      <rPr>
        <b/>
        <sz val="10"/>
        <color indexed="8"/>
        <rFont val="Tahoma"/>
        <family val="2"/>
      </rPr>
      <t xml:space="preserve"> k3i</t>
    </r>
  </si>
  <si>
    <t>(25+20 * factor impact) / nr.de aut</t>
  </si>
  <si>
    <t>BDI                                             (Baza de date internaţională)</t>
  </si>
  <si>
    <t>BDI (Bza de date internationala)</t>
  </si>
  <si>
    <t>2.1 Articole in volumele unor manifestari stiintifice indexate in alte BDI</t>
  </si>
  <si>
    <t>2.4.1 Director / responsabil</t>
  </si>
  <si>
    <t>2.4.1.1 INTERNATIONALE</t>
  </si>
  <si>
    <t>Nr. Crt.</t>
  </si>
  <si>
    <t>Denumirea grantului</t>
  </si>
  <si>
    <t>Nr. Grant</t>
  </si>
  <si>
    <t>Beneficiar</t>
  </si>
  <si>
    <t>Poziţia în cadrul echipei de cercetare</t>
  </si>
  <si>
    <t>Confirm corectitudinea datelor declarate.  DIRECTOR GRANT/PROIECT   Semnătura</t>
  </si>
  <si>
    <t>Membru în echipa de cercetare</t>
  </si>
  <si>
    <t>Echipa de cercetare ( Director şi cercetători )</t>
  </si>
  <si>
    <t>Director/Responsabil</t>
  </si>
  <si>
    <t>Membru</t>
  </si>
  <si>
    <t>2.4.2.1 INTERNATIONALE</t>
  </si>
  <si>
    <t>Director</t>
  </si>
  <si>
    <t>x</t>
  </si>
  <si>
    <t>Ani de desfasurare</t>
  </si>
  <si>
    <t>Valoare                                            grant                         EURO</t>
  </si>
  <si>
    <t>Perioada de desfasurare</t>
  </si>
  <si>
    <t>3.6 Membru in academii, organizatii, asic profesionale de prestigiu, nationale si internationale, apartenenta la organizatii din domeniul educatiei si cercetarii</t>
  </si>
  <si>
    <t>Denumire asociatie</t>
  </si>
  <si>
    <t>2.4.1.2 NATIONALE</t>
  </si>
  <si>
    <t>2.4.2.2 NATIONALE</t>
  </si>
  <si>
    <t>Nr contract</t>
  </si>
  <si>
    <t>Valoare                                            grant                         RON</t>
  </si>
  <si>
    <t>Valoare anuală contract                         EURO                                       ( în străinătate )</t>
  </si>
  <si>
    <t>Valoare anuală contract                         RON ( în ţară )</t>
  </si>
  <si>
    <t>Criterii minime necesare
(CONF.)</t>
  </si>
  <si>
    <t>2007-2008</t>
  </si>
  <si>
    <t xml:space="preserve">1.  Structura activitătii  candidatului </t>
  </si>
  <si>
    <t>Domeniul activitătilor</t>
  </si>
  <si>
    <t xml:space="preserve">Subcategorii </t>
  </si>
  <si>
    <t>Activitatea didacica si profesionala (A1)</t>
  </si>
  <si>
    <t>internationale</t>
  </si>
  <si>
    <t>nationale</t>
  </si>
  <si>
    <t>Activitatea de cercetare (A2)</t>
  </si>
  <si>
    <t>20 / nr.de autori</t>
  </si>
  <si>
    <t>20 * ani de desfasurare</t>
  </si>
  <si>
    <t>10 * ani de desfasurare</t>
  </si>
  <si>
    <t>Recunoasterea si impactul activitatii (A3)</t>
  </si>
  <si>
    <t>BDI</t>
  </si>
  <si>
    <t>ISI</t>
  </si>
  <si>
    <t>nationale si internationale neindexate</t>
  </si>
  <si>
    <t xml:space="preserve">Indicatori
(kpi)
</t>
  </si>
  <si>
    <t>Nr. crt.</t>
  </si>
  <si>
    <t>Indicatorul de merit (A = A1+A2+A3)</t>
  </si>
  <si>
    <t>Numar realizat</t>
  </si>
  <si>
    <t>Activitate candidat</t>
  </si>
  <si>
    <t>Suma indicatori realizati</t>
  </si>
  <si>
    <t>Universitatea "Politehnica" din Timisoara</t>
  </si>
  <si>
    <t>Centralizator Standarde minimale necesare si obligatorii</t>
  </si>
  <si>
    <t>Indicator realizat</t>
  </si>
  <si>
    <t>3.1.1 ISI</t>
  </si>
  <si>
    <t>Titlul lucrării citate</t>
  </si>
  <si>
    <t>Detalii ale articolului care citeaza</t>
  </si>
  <si>
    <t>Nr autori ai articolului citat</t>
  </si>
  <si>
    <t>Revista / Proceedingsul ISI in care se citeaza</t>
  </si>
  <si>
    <t>3.1.2 BDI</t>
  </si>
  <si>
    <t>Revista / Proceedingsul BDI in care se citeaza</t>
  </si>
  <si>
    <t>2.5 Proiecte</t>
  </si>
  <si>
    <t>Manifestarea</t>
  </si>
  <si>
    <t>Anul Luna Locul</t>
  </si>
  <si>
    <t>3.3 Membru in colectivele de radactie sau comitetele stiintifice si manifestarilor stiintifice, organizator de manif stiintifice , recenzor pentru revistesi manifestari stiintifice nationale si internationale</t>
  </si>
  <si>
    <t>3.3.1 ISI</t>
  </si>
  <si>
    <t>3.3.2 BDI</t>
  </si>
  <si>
    <t>3.3.3 Nationale si internationale neindexate</t>
  </si>
  <si>
    <t>Manifestarea/ Revista / Rolul</t>
  </si>
  <si>
    <t>3.4.1 Conducere</t>
  </si>
  <si>
    <t>3.4.2 Membru</t>
  </si>
  <si>
    <t>Perioada</t>
  </si>
  <si>
    <t>Nr ani</t>
  </si>
  <si>
    <t>Pozitia / nivelul</t>
  </si>
  <si>
    <t>1.1 Carti si capitole in carti de specialitate</t>
  </si>
  <si>
    <t>1.1.1.1</t>
  </si>
  <si>
    <t>1.1.1.2</t>
  </si>
  <si>
    <t>1.2 Suport didactic</t>
  </si>
  <si>
    <t>1.1.2 Carti/capitole de carti ca editor/coordonator</t>
  </si>
  <si>
    <t>1.1.2.1</t>
  </si>
  <si>
    <t>1.1.2.2</t>
  </si>
  <si>
    <t>nr. pagini/(10*nr. autori)</t>
  </si>
  <si>
    <t>nr. pagini/(2*nr. autori)</t>
  </si>
  <si>
    <t>nr. pagini/(5*nr. autori)</t>
  </si>
  <si>
    <t>nr. pagini/(3*nr. autori)</t>
  </si>
  <si>
    <t>nr. pagini/(7*nr. autori)</t>
  </si>
  <si>
    <t>nr. pagini/(20*nr. autori)</t>
  </si>
  <si>
    <t xml:space="preserve">2.1 Articole in reviste cotate ISI Thomson Reuters si in volume indexate ISI proceedings </t>
  </si>
  <si>
    <t>Tipul activitatilor</t>
  </si>
  <si>
    <t>Categorie si restrictii</t>
  </si>
  <si>
    <t>Minim 8 articole pentru Profesor</t>
  </si>
  <si>
    <t>Minim 5 articole pentru Conf.</t>
  </si>
  <si>
    <t>Minim 12 articole pentru Profesor</t>
  </si>
  <si>
    <t>Minim 8 articole pentru Conf.</t>
  </si>
  <si>
    <t>2.3 Proprietate intelectuala, brevete de inventie</t>
  </si>
  <si>
    <t xml:space="preserve">2.2 Articole in reviste si volumele unor manifestari stiintifice indexate in alte baze de date internationale </t>
  </si>
  <si>
    <t>2.4 Granturi / proiecte castigate prin competitie</t>
  </si>
  <si>
    <t>2.4.2 Membru in echipa</t>
  </si>
  <si>
    <t>2.5 Proiecte de cercetare/consultanta (valoare de min 10000eur echivalent)</t>
  </si>
  <si>
    <t>2.5.1 Responsabil</t>
  </si>
  <si>
    <t>2.5.2 Membru in echipa</t>
  </si>
  <si>
    <t>2.4.1.1</t>
  </si>
  <si>
    <t>2.4.1.2</t>
  </si>
  <si>
    <t>2.4.2.1</t>
  </si>
  <si>
    <t>3.1 Citari in reviste ISI si BDI si in volumele conferintelor ISI si BDI</t>
  </si>
  <si>
    <t>3.1.1</t>
  </si>
  <si>
    <t>3.1.2</t>
  </si>
  <si>
    <t xml:space="preserve"> ISI</t>
  </si>
  <si>
    <t xml:space="preserve"> BDI</t>
  </si>
  <si>
    <t>5 / nr aut art.citat</t>
  </si>
  <si>
    <t>3 / nr aut art.citat</t>
  </si>
  <si>
    <t>3.2 Prezentari invitate in plenul unor manifestari stiintifice nationale si internationale și Profesor invitat (exclusiv ERASMUS)</t>
  </si>
  <si>
    <t>3.2.1</t>
  </si>
  <si>
    <t>3.2.2</t>
  </si>
  <si>
    <t>3.3 Membru in colectivele de redactie sau comitete stiintifice ale revistelor, organizator de manifestari stiintifice, internationale indexate ISI. Recenzor pentru reviste si manifestari stiintifice nationale si internationale</t>
  </si>
  <si>
    <t>3.4 Experienta de management</t>
  </si>
  <si>
    <t>3.5 Premii</t>
  </si>
  <si>
    <t>3.6 Membru in academii, organizatii, asociatii profesionale de prestigiu, nationale si internationale, apartenenta la organizatii din domeniul educatiei nationale si cercetarii</t>
  </si>
  <si>
    <t>3.3.1</t>
  </si>
  <si>
    <t>3.3.2</t>
  </si>
  <si>
    <t>3.3.3</t>
  </si>
  <si>
    <t>3.4.1</t>
  </si>
  <si>
    <t>Conducere (rector, prorector, cancelar, decan, prodecan, dir. Dept, director scoala doctorala, director, director adj., sef sectie)</t>
  </si>
  <si>
    <t>3.4.2</t>
  </si>
  <si>
    <t>Membru organisme conducere (senat, consiliu facultate, consiliu departament, cond administratie, consiliu stiintific)</t>
  </si>
  <si>
    <t>3.5.1</t>
  </si>
  <si>
    <t>3.5.2</t>
  </si>
  <si>
    <t>3.5.3</t>
  </si>
  <si>
    <t>3.5.4</t>
  </si>
  <si>
    <t>Academia Romana</t>
  </si>
  <si>
    <t>ASAS, AOSR, Academii de ramura si CNCSIS</t>
  </si>
  <si>
    <t>Premii internationale</t>
  </si>
  <si>
    <t>Premii nationale in domeniu</t>
  </si>
  <si>
    <t>3.6.1 Academia Romana</t>
  </si>
  <si>
    <t>3.6.2 ASAS, AOSR, si academii de ramura</t>
  </si>
  <si>
    <t>3.6.3 Conducere asociatii profesionale</t>
  </si>
  <si>
    <t>3.6.4 Asociatii profesionale</t>
  </si>
  <si>
    <t>3.6.5 Consilii si organizatii in domeniul educatiei si cercetarii</t>
  </si>
  <si>
    <t>3.6.3.1</t>
  </si>
  <si>
    <t>3.6.3.2</t>
  </si>
  <si>
    <t>3.6.4.1</t>
  </si>
  <si>
    <t>3.6.4.2</t>
  </si>
  <si>
    <t>3.6.5.1</t>
  </si>
  <si>
    <t>3.6.5.2</t>
  </si>
  <si>
    <t xml:space="preserve">Conducere  </t>
  </si>
  <si>
    <t xml:space="preserve">Membru  </t>
  </si>
  <si>
    <t xml:space="preserve">1.1.1 Carti /capitole ca autor; pentru profesor minim 2                         </t>
  </si>
  <si>
    <t>50 / nr.de autori</t>
  </si>
  <si>
    <t>35 / nr. de autori</t>
  </si>
  <si>
    <t>25 / nr. de autori</t>
  </si>
  <si>
    <t>5 * ani de desfasurare</t>
  </si>
  <si>
    <t>5/proiect</t>
  </si>
  <si>
    <t>2/proiect</t>
  </si>
  <si>
    <t>5*nr.ani</t>
  </si>
  <si>
    <t>2*nr.ani</t>
  </si>
  <si>
    <t xml:space="preserve">Departamentul </t>
  </si>
  <si>
    <t>Comisia</t>
  </si>
  <si>
    <t>Candidat</t>
  </si>
  <si>
    <t>Post nr</t>
  </si>
  <si>
    <t xml:space="preserve">1.1 Carti si capitole în carti de specialitate </t>
  </si>
  <si>
    <t>Nr. Crt</t>
  </si>
  <si>
    <t>Autori</t>
  </si>
  <si>
    <t>Titlul lucrării</t>
  </si>
  <si>
    <t>Conferinţa, Simpozionul,                                       Denumirea volumului, Localitatea, etc.</t>
  </si>
  <si>
    <t>Anul</t>
  </si>
  <si>
    <t>Ziua, luna</t>
  </si>
  <si>
    <t>ISBN                                                   şi / sau                                                   ISSN</t>
  </si>
  <si>
    <t>Nr autori</t>
  </si>
  <si>
    <t>Titlul cartii</t>
  </si>
  <si>
    <t>Pagina de la … pana la / nr pag</t>
  </si>
  <si>
    <t>Nr pagini</t>
  </si>
  <si>
    <t>Titlul capitol</t>
  </si>
  <si>
    <t>1.1.1.1 Internationale</t>
  </si>
  <si>
    <t>1.1.1.2 Nationale</t>
  </si>
  <si>
    <t>Editura</t>
  </si>
  <si>
    <t xml:space="preserve"> Editura</t>
  </si>
  <si>
    <t xml:space="preserve">1.2.1 Manuale, suport de curs                         </t>
  </si>
  <si>
    <t xml:space="preserve">Titlul </t>
  </si>
  <si>
    <t xml:space="preserve">1.2.2 Indrumare de laborator / aplicatii                 </t>
  </si>
  <si>
    <t>Programul</t>
  </si>
  <si>
    <t>2.1 Articole in reviste cotate ISI Thomson Reuters si in volumele indexate ISI Proceedings</t>
  </si>
  <si>
    <t>Revista</t>
  </si>
  <si>
    <t>Vol (Nr.)</t>
  </si>
  <si>
    <t>Pag.</t>
  </si>
  <si>
    <t>Factor              de impact</t>
  </si>
  <si>
    <t>2.1 Articole in  volumele indexate ISI Proceedings</t>
  </si>
  <si>
    <t xml:space="preserve">2.3.1 </t>
  </si>
  <si>
    <t>Cotate ISI</t>
  </si>
  <si>
    <t>2.3.2</t>
  </si>
  <si>
    <t xml:space="preserve"> Internationale, necotate ISI</t>
  </si>
  <si>
    <t>2.3.3</t>
  </si>
  <si>
    <t xml:space="preserve"> Nationale</t>
  </si>
  <si>
    <t>Universitatea Politehnica Timisoara</t>
  </si>
  <si>
    <t>HID</t>
  </si>
  <si>
    <t xml:space="preserve">INGINERIE CIVILA </t>
  </si>
  <si>
    <t>Conf.dr.ing. Florescu Constantin</t>
  </si>
  <si>
    <t>EUROSTAMPA</t>
  </si>
  <si>
    <t>Tratarea apelor pentru potabilizare prin utilizarea filtrelor rapide cu straturi multiple</t>
  </si>
  <si>
    <t>ISBN 978-606-569-053-0</t>
  </si>
  <si>
    <t>FLORESCU CONSTANTIN</t>
  </si>
  <si>
    <t>2010</t>
  </si>
  <si>
    <t>ISBN 978-973-755-647-9</t>
  </si>
  <si>
    <t>MATRIX ROM BUCUREŞT</t>
  </si>
  <si>
    <t>Filtrarea rapidă cu straturi multiple pentru procesele de limpezire din staţiile de tratare</t>
  </si>
  <si>
    <t>FLORESCU CONSTANTIN, Mirel Ion</t>
  </si>
  <si>
    <t>ISBN 973-36-0357-0</t>
  </si>
  <si>
    <t>Editura de Vest, Timişoara</t>
  </si>
  <si>
    <t>Construcţii şi instalaţii hidroedilitare</t>
  </si>
  <si>
    <t>Giurconiu  M., Mirel I., Carabeţ A., Chivereanu D., FLORESCU CONSTANTIN, Stăniloiu C.</t>
  </si>
  <si>
    <t>Bordeaşu Ilare, Dobândă Eugen, Velescu Cornel, Galeriu Cezar Dorin, Baciu Ionel Doru, Manea Adriana, Sucitu Liliana, Bădărău Rodica, FLORESCU CONSTANTIN</t>
  </si>
  <si>
    <t>Membru in board-ul specializarii Inginerie Sanitara si Protectia Mediului-Licenta</t>
  </si>
  <si>
    <t>Membru in board-ul specializarii Optimizarea Exploatarii Sistemelor de Inginerie Sanitara si Protectia Mediului-Master</t>
  </si>
  <si>
    <t>Membru in board-ul specializarii Ingineria Protectiei Mediului-Master</t>
  </si>
  <si>
    <t>Membru in board-ul specializarii Tehnologii Avansate de Tratarea Apei-Master</t>
  </si>
  <si>
    <t xml:space="preserve">Membru in board-ul specializării Îmbunătăţi Funciare şi Dezvoltare Rurală - Licenţă </t>
  </si>
  <si>
    <t>Membru in board-ul specializării Amenajări şi Construcţii Hidrotehnice - Licenţă</t>
  </si>
  <si>
    <t>Membru in board-ul Optimizarea Sistemelor Hidrotehnice - Master</t>
  </si>
  <si>
    <t>Membru in board-ul Inginerie Rurală şi Reabilitare Durabilă - Master</t>
  </si>
  <si>
    <t>Membru in board-ul specializări Maşini şi Sisteme Hidraulice şi Pneumatice - Licenţă -Facultatea de Mecanică Timisoara</t>
  </si>
  <si>
    <t>Membru in board-ul domeniului de Inginerie Civila -Facultatea de Constructii Timisoara</t>
  </si>
  <si>
    <t xml:space="preserve">Construcţii şi instalaţii hidroedilitare  </t>
  </si>
  <si>
    <t>www.ct.upt.ro/users/ConstantinFlorescu/index.htm</t>
  </si>
  <si>
    <t xml:space="preserve">Probleme de hidrodinamică, reţele de conducte, canale şi maşini hidraulice  </t>
  </si>
  <si>
    <t>mmut.mec.upt.ro/mh/ index.html                     www.ct.upt.ro/userconstantinflorescu</t>
  </si>
  <si>
    <t xml:space="preserve"> Politehnica</t>
  </si>
  <si>
    <t>978-606-554-616-5</t>
  </si>
  <si>
    <t>Candidat: Conf.dr.ing. Florescu Constantin</t>
  </si>
  <si>
    <t xml:space="preserve">A1.3 - Coordonare de programe de studii, organizare si coordonare programe de formare continua si poriecte educationale </t>
  </si>
  <si>
    <t>Coordonare programe de studii</t>
  </si>
  <si>
    <t xml:space="preserve"> vol. 63(08) </t>
  </si>
  <si>
    <t xml:space="preserve"> pag. 839-842</t>
  </si>
  <si>
    <t xml:space="preserve"> Revista de Chimie</t>
  </si>
  <si>
    <t>Make-up Water Treatment Within the Water Circuit of the Thermal Power plants</t>
  </si>
  <si>
    <t xml:space="preserve">Marian Dobrin,Claudia Eudora Tomescu, Ioana Ionel, FLORESCU CONSTANTIN </t>
  </si>
  <si>
    <t>Sewage Sludge to Energy Possible Strategies for Timisoara water treatment plant</t>
  </si>
  <si>
    <t>Revista de Chimie</t>
  </si>
  <si>
    <t xml:space="preserve">Ioan Neamt, Ioana Ionel, FLORESCU CONSTANTIN  </t>
  </si>
  <si>
    <t xml:space="preserve"> pag. 739-742</t>
  </si>
  <si>
    <t xml:space="preserve"> vol. 10(11)</t>
  </si>
  <si>
    <t>pag. 1659-1665</t>
  </si>
  <si>
    <t>Environmental Engineering and Management Journal</t>
  </si>
  <si>
    <t xml:space="preserve">Drinking water quality in water - supply networks </t>
  </si>
  <si>
    <t>Carabeţ Adrian,Mirel Ion, FLORESCU CONSTANTIN, Staniloiu Cristian, Girbaciu Alina, Olaru Irina</t>
  </si>
  <si>
    <t xml:space="preserve"> pag. 1239-1244</t>
  </si>
  <si>
    <t xml:space="preserve">vol. 61(12) </t>
  </si>
  <si>
    <t xml:space="preserve">FLORESCU CONSTANTIN, Mirel Ion, Pode Vasile </t>
  </si>
  <si>
    <t>Studies and researches for water resources and environmental protection program</t>
  </si>
  <si>
    <t>Modeling flow processes in urban distribution networks/</t>
  </si>
  <si>
    <t xml:space="preserve">vol. 61(11) </t>
  </si>
  <si>
    <t xml:space="preserve"> pag.1125-1129</t>
  </si>
  <si>
    <t>FLORESCU CONSTANTIN, Mirel Ion, Pode Vasile, Carabeţ Adrian</t>
  </si>
  <si>
    <t>vol.60(9)</t>
  </si>
  <si>
    <t xml:space="preserve">pag. 976-978 </t>
  </si>
  <si>
    <t>Considerations regarding the human activity impact over the underground water resources and the drinking waters in the western part of Romania</t>
  </si>
  <si>
    <t>pag. 179-184</t>
  </si>
  <si>
    <t xml:space="preserve"> vol.60(4)</t>
  </si>
  <si>
    <t>vol.58(7)</t>
  </si>
  <si>
    <t>vol. 56(2)</t>
  </si>
  <si>
    <t>vol.64(5)</t>
  </si>
  <si>
    <t>vol. 64(12)</t>
  </si>
  <si>
    <t>vol. 65(04)</t>
  </si>
  <si>
    <t xml:space="preserve"> vol. 66(01)</t>
  </si>
  <si>
    <t xml:space="preserve"> pag. 74-78</t>
  </si>
  <si>
    <t>Quantification of the Degree of Comfort Given by Drinking Water Characteristics</t>
  </si>
  <si>
    <t>Telembici Teodor, Retezan Adrian, FLORESCU CONSTANTIN</t>
  </si>
  <si>
    <t>pag. 502-505</t>
  </si>
  <si>
    <t>Considerations for Optimition of Biological  Treatment Process for Small Wastewater Treatment Plant</t>
  </si>
  <si>
    <t>pag. 1447-1480</t>
  </si>
  <si>
    <t>Current Trends in the use of small Wastewater Treatment Plant</t>
  </si>
  <si>
    <t>Stăniloiu Cristian, FLORESCU CONSTANTIN</t>
  </si>
  <si>
    <t>Stăniloiu Cristian, FLORESCU CONSTANTIN, Popescu Vergina</t>
  </si>
  <si>
    <t>pag. 559-563</t>
  </si>
  <si>
    <t>The Efficency of Reşiţa Town Water Treatment Plant</t>
  </si>
  <si>
    <t>Carabeţ Adrian, Mirel Ion, FLORESCU CONSTANTIN, Stăniloiu Cristian, Podoleanu Corneliu, Visescu Mircea, Belu mircea, Ilie Cristina</t>
  </si>
  <si>
    <t>pag. 190-196</t>
  </si>
  <si>
    <t xml:space="preserve">Consideraţii cu privire la sporirea capacităţii de reţinere a mediilor filtrante </t>
  </si>
  <si>
    <t>Mirel Ion, Pode Vasile, FLORESCU CONSTANTIN, Podoleanu Corneliu, Bâtea Florin</t>
  </si>
  <si>
    <t>pag.683-687</t>
  </si>
  <si>
    <t>Utilizarea filtrării ascendente în procesele de limpezire a apei</t>
  </si>
  <si>
    <t>Mirel Ion, Pode Vasile, FLORESCU CONSTANTIN, Podoleanu Corneliu, Carabeţ Adrian</t>
  </si>
  <si>
    <t>pag. 427-431</t>
  </si>
  <si>
    <t>Modelling of depollution process in an aquifer through injection and extraction wells and treatment of polluted water at the ground surface</t>
  </si>
  <si>
    <t>Carabeţ Adrian,Mirel Ion, Pode Vasile, FLORESCU CONSTANTIN, Podoleanu Corneliu, Crişan Monica</t>
  </si>
  <si>
    <t>Determination of mobile phosphorus fraction in the soil varitey taxonomy using ammonium lactate - acetate</t>
  </si>
  <si>
    <t xml:space="preserve">Nemeş Nicoleta, Costescu Alina, Pode Vasile, Podoleanu Corneliu, FLORESCU CONSTANTIN </t>
  </si>
  <si>
    <t xml:space="preserve">vol. 57(71) </t>
  </si>
  <si>
    <t>vol.55(69)</t>
  </si>
  <si>
    <t>vol. 55(69)</t>
  </si>
  <si>
    <t xml:space="preserve"> Tom 58(72), Fascicola 2</t>
  </si>
  <si>
    <t>AGRO buletin AGIR</t>
  </si>
  <si>
    <t>Contributions to optimization of sedimentary processes exploitation from the water treatment stations 2th International conference on Chemistry and Chemical Engineerig</t>
  </si>
  <si>
    <t xml:space="preserve">FLORESCU CONSTANTIN, Podoleanu Corneliu  </t>
  </si>
  <si>
    <t>Possibilities of Using Rain Water in Households</t>
  </si>
  <si>
    <t>Optimization of the open fast filtrers exploitation from a drinking surface water station</t>
  </si>
  <si>
    <t>Water quality monitoring at Reşiţa water treatment plant</t>
  </si>
  <si>
    <t xml:space="preserve"> Buletinul Ştiinţific al UPT seria Hidrotehnica, ISBN 1224-ISSN 6042</t>
  </si>
  <si>
    <t>Some considerations on the discharge of rain water collected from populated centers</t>
  </si>
  <si>
    <t>Rainwater - need and utility</t>
  </si>
  <si>
    <t xml:space="preserve">Mirel Ion, Popescu Verginia, FLORESCU CONSTANTIN, Olaru Irina </t>
  </si>
  <si>
    <t>Retezan Adrian, Popescu Verginia, FLORESCU CONSTANTIN</t>
  </si>
  <si>
    <t xml:space="preserve">Carabeţ Adrian, FLORESCU CONSTANTIN, Vişescu Mircea, Belu Mircea, Ilie Cristina </t>
  </si>
  <si>
    <t xml:space="preserve">Podoleanu Corneliu,FLORESCU CONSTANTIN  </t>
  </si>
  <si>
    <t>FLORESCU CONSTANTIN, Podoleanu Corneliu</t>
  </si>
  <si>
    <t>Stăniloiu C., FLORESCU CONSTANTIN</t>
  </si>
  <si>
    <t>Vol 1</t>
  </si>
  <si>
    <t xml:space="preserve">A3.2 - Prezentari invitate in plenul unor manifestari stiintifice nationale si internationale </t>
  </si>
  <si>
    <t xml:space="preserve">Activitate </t>
  </si>
  <si>
    <t xml:space="preserve">Manifestare stiintifica </t>
  </si>
  <si>
    <t xml:space="preserve">Locul de desfasurare (Organizator) </t>
  </si>
  <si>
    <t>Prezentarea in plen a lucrarii "- Unele consideraţii cu privire la epurarea şi valorificarea energetică a apelor reziduale din zonele rurale".</t>
  </si>
  <si>
    <t>Conferinţei tehnico-ştiinţifice cu participare internaţională – Instalaţii pentru Construcţii şi Confort Ambiental,  Ediţia a 19-a, 15-16 aprilie 2010 Timişoara</t>
  </si>
  <si>
    <t>ASOCIATIA INGINERILOR DE INSTALATII DIN ROMANIA                                           , FILIALA TIMISOARA</t>
  </si>
  <si>
    <t xml:space="preserve">Prezentarea in plen a lucrarii "Consideraţii cu privire la rezidenţa apei potabile în sistemele de distribuţie a centrelor populate". </t>
  </si>
  <si>
    <t>Conferinţei tehnico-ştiinţifice cu participare internaţională – Instalaţii pentru Construcţii şi Confort Ambiental, Ediţia a 17-a, 17-18 aprilie 2008, Timişoara;</t>
  </si>
  <si>
    <t xml:space="preserve">Prezentarea in plen a lucrarii "Fântâni publice forate o alternativă la sistemul centralizat de alimentare cu apă a Munic. Timişoara". </t>
  </si>
  <si>
    <t>Conferinţei tehnico-ştiinţifice cu participare internaţională – Instalaţii pentru Construcţii şi Confort Ambiental, Ediţia a 13-a, 22-23 aprilie 2004, Timişoara</t>
  </si>
  <si>
    <t xml:space="preserve"> Prezentarea in plen a lucrarii "Mediul şi legislaţia, factori determinanţi pentru confortul ambiental". </t>
  </si>
  <si>
    <t xml:space="preserve"> Evoluţia tehnologiilor de epurare a apelor reziduale provenite de pe vatra centrelor populate (Conferinţă Internaţională: Tehnologii noi de epurare a apelor uzate). </t>
  </si>
  <si>
    <t>Conferinţă Internaţională: Tehnologii noi de epurare a apelor uzate. Expo APA, Ediţia a 14-a, 12.06.2012, Bucureşti, Palatul Parlamentului, România</t>
  </si>
  <si>
    <t>Palatul parlamentului Bucureşti (ARA)</t>
  </si>
  <si>
    <t>Potabilizarea apelor subterane poluate cu dejecţii de la complexele (Conferinţă Internaţională: Dezvoltarea sistemelor de alimentare cu apă şi canalizare în comunităţi locale)</t>
  </si>
  <si>
    <t>Conferinţă Internaţională: Dezvoltarea sistemelor de alimentare cu apă şi canalizare în comunităţi locale. Expo APA, Ediţia a 12-a, 15-16.06.2010, Bucureşti, Palatul Parlamentului, România</t>
  </si>
  <si>
    <t xml:space="preserve"> Necesitate obiectivă a construcțiilor hidroedilitare pentru asigurarea confortului ambiental în colectivităţile din mediul rural. (Conferinţă Internaţională: Soluţii pentru sisteme de alimentare cu apă şi canalizare în localităţi cu până la 10.000 locuitori). </t>
  </si>
  <si>
    <t>Conferinţă Internaţională: Soluţii pentru sisteme de alimentare cu apă şi canalizare în localităţi cu până la 10.000 locuitori. Expo APA, 19-20.06.2009, Bucureşti, Palatul Parlamentului, România</t>
  </si>
  <si>
    <t xml:space="preserve">Exploatarea sistemelor centralizate de alimentare cu apă în cazul poluării accidentale a resurselor de apă. (Conferinţă Internaţională: Siguranţa sistemelor de alimentare cu apă şi canalizare). </t>
  </si>
  <si>
    <t>Conferinţă Internaţională: Siguranţa sistemelor de alimentare cu apă şi canalizare. 22-23.06.2006, Bucureşti, Palatul Parlamentului, România.</t>
  </si>
  <si>
    <t>Optimization of the exploitation of fast multiple lazers filtration installations. (Conference for young professionals).</t>
  </si>
  <si>
    <t>Conference for young professionals, 15-17.06.2005, Bucureşti, Palatul Parlamentului, România</t>
  </si>
  <si>
    <t xml:space="preserve"> Prezentarea in plen a lucrarii "Filtre rapide cu straturi multiple".</t>
  </si>
  <si>
    <t>Conferinţei tehnico-ştiinţifice cu participare internaţională – Instalaţii pentru Construcţii şi Confort Ambiental,  Ediţia a 12-a, 11-12 aprilie, 2003, Timişoara</t>
  </si>
  <si>
    <t>Buletinul Ştiinţific Hidrotehnica Timişoara</t>
  </si>
  <si>
    <t>Tom 58(72) Fascicola 2, 2013; Tom 59(73) Fascicola 1-2014; Tom 59(73) Fascicola 2 2014;</t>
  </si>
  <si>
    <t>Revista de Chimie si Materiale Plastice Bucuresti</t>
  </si>
  <si>
    <t>2011-2013</t>
  </si>
  <si>
    <t>Membru in Consiliul Facultatii de Hidrotehnica Timisoara</t>
  </si>
  <si>
    <t>Membru in Consiliul Facultatii de Constructii Timisoara</t>
  </si>
  <si>
    <t>Membru in Consiliul Departamentului de Hidrotehnica Timisoara</t>
  </si>
  <si>
    <t>Director Departamentul de Hidrotehnica, Timisoara</t>
  </si>
  <si>
    <t>2012-2015</t>
  </si>
  <si>
    <t>2004-2012</t>
  </si>
  <si>
    <t>Conducere</t>
  </si>
  <si>
    <t>Conducere/Membru</t>
  </si>
  <si>
    <t>Responsabil grup de lucru 4 - Epurarea apelor uzate - tehnologii de epurare, managementul produselor rezultate - Consiliul Tehnico Ştiinţific ARA</t>
  </si>
  <si>
    <t>Membru in Asociatia Romana a Apei (ARA)</t>
  </si>
  <si>
    <t>Membru in Asociatia Inginerilor de Instalatii din Romania (AIIR)</t>
  </si>
  <si>
    <t>Membru in Asociatia Generala a Inginerilor din Romania (AGIR)</t>
  </si>
  <si>
    <t>Comitetul de ConducereTeritorial de Vest ARA</t>
  </si>
  <si>
    <t>Consiliul Tehnico Ştiinţific ARA</t>
  </si>
  <si>
    <t>Proştean Octavian, Filip Ioan, Miloş Teodor, Bordeaşu Ilare, Bota Constantin, Juratoni Adina, Binzar Tudor, Bundau Olivia, Constantin Grigore,FLORESCU CONSTANTIN, Iosif Anton, Bej Adrian, Manea Adriana Sida, Dobândă Eugen, Bădărău Rodica, Muntean Nicolae, Biriescu Marius, Botici Alexandru, Lascu Dan, Babescu Marius, Proştean Gabriela, Kilyeni Stefan, Lie Ion, Miheţ Lucian, Ungureanu-Anghel Dan, Greconici Marian, Vasar Cristian, Szeidert Iosif,
Robu Andreea, Boraci Radu, Tirian Ovidiu</t>
  </si>
  <si>
    <t xml:space="preserve">2010-2013 </t>
  </si>
  <si>
    <t>ROBU NICOLAE, MIREL ION, MAN TEODOR EUGEN, CARABEŢ ADRIAN, FLORESCU CONSTANTIN, STĂNILOIU CRISTIAN, PODOLEANU CORNELIU EUSEBIU, GHERMAN VASILE, GÂRBACIU ALINA, ACHIM CAMELIA, OLARU IRINA-MEMBRU</t>
  </si>
  <si>
    <t>BORDEAŞU ILARE, BEJ ADRIAN, PODOLEANU CORNELIU EUSEBIU, FLORESCU CONSTANTIN, BĂDĂRĂU RODICA, KARABENCIOV ADRIAN,  JURCHELEA ALIN,  BIRĂU NICOLAE, BODIN FLORIN</t>
  </si>
  <si>
    <t>BORDEAŞU ILARE, FLORESCU CONSTANTIN, etc</t>
  </si>
  <si>
    <t xml:space="preserve"> DEZVOLTAREA DE MODELE PENTRU EVALUAREA COMPORTĂRII MATERIALELOR LA EROZIUNEA PRIN CAVITAŢIE, </t>
  </si>
  <si>
    <t xml:space="preserve">ABILITĂŢI ŞI COMPETENŢE TEHNICE PENTRU INTEGRARE ŞI VALORIFICARE PE PIAŢA MUNCII </t>
  </si>
  <si>
    <t xml:space="preserve">Realizarea de servicii de inginerie şi consultanţă tehnică legate de acestea pt. amenajarea piscicolă Chevereşul Mare, jud. Timiş – proiect tehnic. Verificare proiect la cerinţa A7, B5, D. Realizare documentaţie pt. obţinerea autorizaţiei de gospodărirea apelor. </t>
  </si>
  <si>
    <t xml:space="preserve"> 80/04.07.11 2011</t>
  </si>
  <si>
    <t>68,200 lei</t>
  </si>
  <si>
    <t>Albert Titus CONSTANTIN, Gheorghe I. LAZĂR, FLORESCU CONSTANTIN, Serban Vlad NICOARA, Ioan SUMALAN, Cristian GIRBACIU, Alina Ioana POPESCU-BUSAN, Marie-Alice GHITESCU,Teodor Eugen MAN, Robert Florin BEILICCI, Radu Lorin JUMANCA</t>
  </si>
  <si>
    <t>SC COMPLEX LAC CHEVERS SRL Dumbravita</t>
  </si>
  <si>
    <t>S.C. GEOLINK S.R.L.</t>
  </si>
  <si>
    <t>72688 lei</t>
  </si>
  <si>
    <t>BC103/2012</t>
  </si>
  <si>
    <t>S.C. RAJA S.A. Constanţa</t>
  </si>
  <si>
    <t>12,000 euro</t>
  </si>
  <si>
    <t>51,479 lei</t>
  </si>
  <si>
    <t xml:space="preserve">53197/17.12.2010 </t>
  </si>
  <si>
    <t xml:space="preserve">Carabet Adrian, FLORESCU CONSTANTIN, Staniloiu Cristian </t>
  </si>
  <si>
    <t xml:space="preserve">Construcţie staţii de epurare aglomeraţiile Constanţa Sud, Mangalia  </t>
  </si>
  <si>
    <t>MAN TEODOR EUGEN, Beilicci Robert, Florescu Cosntantin, Nistor Alexandra, Beilicci Erika</t>
  </si>
  <si>
    <t>Lucrări de proiectare obţinere avize pentru sistematizare teren agricol 468,65 ha Otelec, judeţul Timiş</t>
  </si>
  <si>
    <t>S.C. COMPANIA APATERM ORADEA</t>
  </si>
  <si>
    <t xml:space="preserve"> 29,791 euro</t>
  </si>
  <si>
    <t>C20540/12.06.06BC542</t>
  </si>
  <si>
    <t xml:space="preserve"> 105,000 lei</t>
  </si>
  <si>
    <t xml:space="preserve">MIREL ION, DAVID IOAN, ŞUMĂLAN IOAN, BEILICCI ROBERT, BEILICCI ERIKA, ELEŞ GABRIEL, CARABEŢ ADRIAN, FLORESCU CONSTANTIN, GÂRBACIU ALINA, ACHIM CAMELIA  </t>
  </si>
  <si>
    <t>ELABORAREA STUDIULUI PRIVIND DELIMITAREA ZONELOR DE PROTECŢIE SANITARĂ CU REGIM SEVER ŞI DE RESTRICŢIE, DIMENSIONAREA PERIMETRELOR DE PROTECŢIE HIDROGEOLOGICĂ PENTRU CAPTĂRILOR DE APĂ POTABILĂ DIN MUNICIPIUL ORADEA</t>
  </si>
  <si>
    <t xml:space="preserve">  INSTITUT DE CERCETĂRI PENTRU ENERGIE REGENERABILĂ, SECŢIUNEA BIOGAZ </t>
  </si>
  <si>
    <t xml:space="preserve"> INSTITUTUL DE CERCETARI PENTRU ENERGII REGENERABILE  , faza sisteme de energie eoliana</t>
  </si>
  <si>
    <t>2013-2014</t>
  </si>
  <si>
    <t xml:space="preserve">FLORESCU CONSTANTIN, MIREL ION, CARABEŢ ADRIAN, PODOLEANU CORNELIU, STĂNILOIU CRISTIAN, ELEŞ GABRIEL, DOANDEŞ VICTOR </t>
  </si>
  <si>
    <t>Current trends in the use of small wastewater treatment plant</t>
  </si>
  <si>
    <t>Prioteasa, L., Prodana, M.,Demetrescu, I.Buzoianip, M.,/Determination by ICPMS
of heavy metals and other toxic
elements in drinking water from several rural areas of Romania</t>
  </si>
  <si>
    <t>2014 Revista de Chimie</t>
  </si>
  <si>
    <t>Staniloiu C., Florescu C., Popescu V.</t>
  </si>
  <si>
    <t>scopus</t>
  </si>
  <si>
    <t>Sewage sludge to energy possible strategies for timisoara water treatment plant</t>
  </si>
  <si>
    <t>Neamt I., Ionel I., Florescu C.</t>
  </si>
  <si>
    <t>Assessment of metal contents in soil after Sewage sludge treatments associated or not with mineral fertilization/ Ilie, L., Scaeteanu, G.V.,Mihalache, M., Madjar,R.M., Calin, C.</t>
  </si>
  <si>
    <t>Efficiency assessment of the anaerobic digestion of sewage sludge from timisoara municipal water treatment plant /Neamt, I., Ionel, I.</t>
  </si>
  <si>
    <t>2013 Tehnicki Vjesnik</t>
  </si>
  <si>
    <t>Ekološko gospodarenje otpadom iz kanalizacije: Analiza slučaja Postrojenje
za preradu otpadnih voda u temišvaru |
[Environmental management of the sewage sludge: Case study The wastewater treatment plant of Timisoara]/ Neamt, I., Ionel, I.</t>
  </si>
  <si>
    <t>2013 Environmental
Engineering and
Management Journal</t>
  </si>
  <si>
    <t>Energy recovery from sludge with low organic loads resulted from wastewater treatment plants/ Neamt, I., Wächter, M.R., Ionel, I., Vlaicu, I.</t>
  </si>
  <si>
    <t xml:space="preserve">Drinking water quality in watersupply
networks
</t>
  </si>
  <si>
    <t>Carabet A., Mirel I., Florescu C., Staniloiu C., Girbaciu A., Olaru I.</t>
  </si>
  <si>
    <t>2013 International
Multidisciplinary Scientific
GeoConference
Surveying Geology and
Mining Ecology
Management, SGEM</t>
  </si>
  <si>
    <t xml:space="preserve">Optimizing operation of drinking water distribution networks in the urban communities/ Irina Alina, G., Ion, M.,
Adrian, C., Cristian Adrian,G.
</t>
  </si>
  <si>
    <t xml:space="preserve">Solving water resources allocation problems using heuristicbased methods/Jiang, Y., McDonald, A.T., Clarke, M., See, L.
</t>
  </si>
  <si>
    <t>2012 Environmental
Engineering and
Management Journal</t>
  </si>
  <si>
    <t>Reducing energy consumption by upgrading pumping stations in water distribution systems/Perju, S., Hasegan, L.V.</t>
  </si>
  <si>
    <t>Efficiency of filters with different filtering materials: Comparative study in water treatment/Irimia, O.T., Tomozei, C.,
Panainte, M., Mosnegutu, E.F., Barsan, N.</t>
  </si>
  <si>
    <t>Demarcation of protection perimeters for surface waters of Taabo (Ivory coast) watershed using gis and multicriteria
analysis/Anoh, K.A., Jourda, J.P.,
Kouamé, K.J., (...), Eba, A.E., Lazar, G.</t>
  </si>
  <si>
    <t>2012 Water Environment
Research</t>
  </si>
  <si>
    <t xml:space="preserve">Disinfection and antimicrobial processes/ Kuo, J., Chan, T.F.
</t>
  </si>
  <si>
    <t xml:space="preserve">Physicochemical characteristics and dynamics of the wells water in Galati county (Romania)/Cioroi, M., Praisler, M. </t>
  </si>
  <si>
    <t>Sewage Sludge to Energy Possible strategies for Timisoara water treatment plant</t>
  </si>
  <si>
    <t xml:space="preserve">Assessment of Metal Contents in Soil after Sewage Sludge Treatments Associated or not with Mineral Fertilization/ Ilie, Leonard; Scaeteanu, Gina Vasile; Mihalache, Mircea;
et al.
</t>
  </si>
  <si>
    <t>REVISTA DE CHIMIE Volume: 65 Issue: 12 Pages: 14851489
Published: DEC 2014</t>
  </si>
  <si>
    <t xml:space="preserve">Efficiency Assessment of the Anaerobic Digestion of Sewage Sludge from Timisoara Municipal Water Treatment Plant/ Neamt, Ioan; Ionel, Ioana
</t>
  </si>
  <si>
    <t>REVISTA DE CHIMIE Volume: 65 Issue: 9 Pages: 11171121
Published: SEP 2014</t>
  </si>
  <si>
    <t>ENVIRONMENTAL MANAGEMENT OF THE SEWAGE SLUDGE: CASE STUDY THE WASTEWATER TREATMENT PLANT OF TIMISOARA/ Neamt, Ioan; Ionel, Ioana</t>
  </si>
  <si>
    <t>TEHNICKI VJESNIKTECHNICAL
GAZETTE Volume: 20
Issue: 3 Pages: 435439
Published: JUN 2013</t>
  </si>
  <si>
    <t xml:space="preserve">ENERGY RECOVERY FROM SLUDGE WITH LOW
ORGANIC LOADS RESULTED FROM WASTEWATER TREATMENT PLANTS/ Neamt, Ioan; Waechter, Mihail Reinhold; Ionel, Ioana; et al.
</t>
  </si>
  <si>
    <t>ENVIRONMENTAL ENGINEERING AND MANAGEMENT
JOURNAL Volume: 12 Issue: 5 Pages: 883889 Published: MAY 2013</t>
  </si>
  <si>
    <t>WATER ENVIRONMENT RESEARCH Volume: 84 Issue: 10
Pages: 12861309
Published: OCT 2012</t>
  </si>
  <si>
    <t>ENVIRONMENTAL ENGINEERING AND MANAGEMENT
JOURNAL Volume: 12 Issue: 7 Pages: 14871496
Published: JUL 2013</t>
  </si>
  <si>
    <t>ENVIRONMENTAL ENGINEERING AND MANAGEMENT
JOURNAL Volume: 12 Issue: 4 Pages: 735740
Published:
APR 2013</t>
  </si>
  <si>
    <t>ENVIRONMENTAL ENGINEERING AND MANAGEMENT
JOURNAL Volume: 12 Issue: 1 Pages: 3539
Published:
JAN 2013</t>
  </si>
  <si>
    <t xml:space="preserve">SOLVING WATER RESOURCES ALLOCATION
PROBLEMS USING HEURISTICBASED
METHODS/ Jiang, Yanan; McDonald, Adrian T.; Clarke, Martin; et al.
</t>
  </si>
  <si>
    <t xml:space="preserve">REDUCING ENERGY CONSUMPTION BY UPGRADING PUMPING STATIONS IN WATER DISTRIBUTION SYSTEMS/ Perju, Sorin; Hasegan, Liviu Valer
</t>
  </si>
  <si>
    <t xml:space="preserve">EFFICIENCY OF FILTERS WITH DIFFERENT
FILTERING MATERIALS: COMPARATIVE STUDY IN
WATER TREATMENT/ Irimia, Oana Tirtoaca; Tomozei, Claudia; Panainte, Mirela; et al.
</t>
  </si>
  <si>
    <t xml:space="preserve">OPTIMIZING OPERATION OF DRINKING WATER
DISTRIBUTION NETWORKS IN THE URBAN
COMMUNITIES/ Alina, Girbaciu Irina; Ion, Mire; Adrian, Carabet; et al.
</t>
  </si>
  <si>
    <t>SGEM Conference: 13th International Multidisciplinary Scientific Geoconference, SGEM 2013 GEOCONFERENCE ON ECOLOGY, ECONOMICS,
EDUCATION AND LEGISLATION, 
Published: 2013</t>
  </si>
  <si>
    <t xml:space="preserve">DEMARCATION OF PROTECTION PERIMETERS FOR SURFACE WATERS OF TAABO (IVORY COAST) WATERSHED USING GIS AND MULTICRITERIA ANALYSIS/ Anoh, Kouao Armand; Jourda, Jean Patrice; Kouame, Kan
Jean; et al.
</t>
  </si>
  <si>
    <t>ENVIRONMENTAL ENGINEERING AND MANAGEMENT JOURNAL Volume: 11 Issue: 12 
Published: DEC 2012</t>
  </si>
  <si>
    <t xml:space="preserve">Disinfection and Antimicrobial Processes/ Kuo, Jeff; Chan, TatFu
</t>
  </si>
  <si>
    <t xml:space="preserve">PHYSICOCHEMICAL CHARACTERISTICS AND
DYNAMICS OF THE WELLS WATER IN GALATI
COUNTY (ROMANIA)/ Cioroi, Maria; Praisler, Mirela
</t>
  </si>
  <si>
    <t>Usage of ascendand filtration in the industrial waters clearing technology</t>
  </si>
  <si>
    <t>Current Trends in the Use of Small Wastewater Treatment Plant</t>
  </si>
  <si>
    <t>Determination by ICPMS of Heavy Metals and Other Toxic Elements in Drinking Water from Several Rural Areas of Romania/ Prioteasa, Larisa; Prodana, Mariana; Buzoianu, Mirela; et al.</t>
  </si>
  <si>
    <t>REVISTA DE CHIMIE AUG 2014</t>
  </si>
  <si>
    <t>REVISTA DE CHIMIE APR 2009</t>
  </si>
  <si>
    <t>ENVIRONMENTAL ENGINEERING AND MANAGEMENT JOURNAL JAN 2012</t>
  </si>
  <si>
    <t xml:space="preserve"> </t>
  </si>
  <si>
    <t xml:space="preserve">2.4.2.2  </t>
  </si>
  <si>
    <t>Drinking Water Quality in Water-Supply Networks</t>
  </si>
  <si>
    <t>Google scholar</t>
  </si>
  <si>
    <t>A Carabeţ, I Mirel, C Florescu, C Stăniloiu, A Gīrbaciu, I Olaru</t>
  </si>
  <si>
    <t>„Make-up water treatement within the water circuit of the thermal power plants”</t>
  </si>
  <si>
    <t>Modeling flow processes in urban distribution networks</t>
  </si>
  <si>
    <t>Modelling of Depollution Process in an Aquifer through Injection and Extraction Wells and Treatment of Polluted Water at the Ground Surface</t>
  </si>
  <si>
    <t xml:space="preserve">M Dobrin, CE Tomescu, I Ionel, C Florescu
</t>
  </si>
  <si>
    <t>C Florescu, I Mirel, A Carabet, V Pode</t>
  </si>
  <si>
    <t>A Carabet, M Ion, V Pode, C Florescu, C Podoleanu, M Crisan</t>
  </si>
  <si>
    <t>Environmental Engineering and Management Journal December 2012, Vol.11, No.12, 2123-2131</t>
  </si>
  <si>
    <t>DEMARCATION OF PROTECTION PERIMETERS FOR SURFACE WATERS OF TAABO (IVORY COAST) WATERSHED USING GIS AND MULTICRITERIA ANALYSIS Kouao Armand Anoh1,2, Jean Patrice Jourda1 , Kan Jean Kouamé1 , Tanoh Jean-Jacques Koua1,2, Anowa Evrade Eba1 , Gabriel Lazar2</t>
  </si>
  <si>
    <t xml:space="preserve">Disinfection and Antimicrobial Processes
Authors: Kuo, Jeff; Chan, Tat-Fu
Source: </t>
  </si>
  <si>
    <t>Water Environment Research, 2012 Literature Review, pp. 1286-1309(24)</t>
  </si>
  <si>
    <t>SOLVING WATER RESOURCES ALLOCATION PROBLEMS USING HEURISTIC-BASED METHODS Yanan Jiang1,2 , Adrian T. McDonald2 , Martin Clarke2 , Linda See3</t>
  </si>
  <si>
    <t>Environmental Engineering and Management Journal July 2013, Vol.12, No. 7, 1487-1496</t>
  </si>
  <si>
    <t>EFFICIENCY OF FILTERS WITH DIFFERENT FILTERING MATERIALS: COMPARATIVE STUDY IN WATER TREATMENT Oana Tirtoaca Irimia , Claudia Tomozei, Mirela Panainte, Emilian Florin Mosnegutu, Narcis Barsan</t>
  </si>
  <si>
    <t>Environmental Engineering and Management Journal January 2013, Vol.12, No. 1, 35-39</t>
  </si>
  <si>
    <t>REDUCING ENERGY CONSUMPTION BY UPGRADING PUMPING STATIONS IN WATER DISTRIBUTION SYSTEMS Sorin Perju, Liviu Valer Hasegan</t>
  </si>
  <si>
    <t>Environmental Engineering and Management Journal April 2013, Vol.12, No. 4, 735-740</t>
  </si>
  <si>
    <t> Marian DOBRIN, D. Bădescu, I. Ionel., I. Pădureanu, G. Padure “Contribution regarding the national management system for reporting at European level of greenhouse gas  emissions data resulted from the industrial sector covered by EU-ETS Directive”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</si>
</sst>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00"/>
    <numFmt numFmtId="173" formatCode="0.0000"/>
    <numFmt numFmtId="174" formatCode="0.000"/>
    <numFmt numFmtId="175" formatCode="0.00000000"/>
    <numFmt numFmtId="176" formatCode="0.0000000"/>
    <numFmt numFmtId="177" formatCode="0.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000000"/>
    <numFmt numFmtId="184" formatCode="0.0000000000"/>
    <numFmt numFmtId="185" formatCode="0.00000000000"/>
    <numFmt numFmtId="186" formatCode="0;[Red]0"/>
    <numFmt numFmtId="187" formatCode="0.00;[Red]0.00"/>
    <numFmt numFmtId="188" formatCode="#,##0.0"/>
    <numFmt numFmtId="189" formatCode="#,##0.000"/>
  </numFmts>
  <fonts count="67">
    <font>
      <sz val="9"/>
      <name val="Tahoma"/>
      <family val="0"/>
    </font>
    <font>
      <sz val="8"/>
      <name val="Tahoma"/>
      <family val="2"/>
    </font>
    <font>
      <b/>
      <sz val="12"/>
      <name val="Tahoma"/>
      <family val="2"/>
    </font>
    <font>
      <b/>
      <sz val="9"/>
      <name val="Tahoma"/>
      <family val="2"/>
    </font>
    <font>
      <u val="single"/>
      <sz val="9"/>
      <color indexed="12"/>
      <name val="Tahoma"/>
      <family val="2"/>
    </font>
    <font>
      <u val="single"/>
      <sz val="9"/>
      <color indexed="36"/>
      <name val="Tahoma"/>
      <family val="2"/>
    </font>
    <font>
      <b/>
      <sz val="10"/>
      <name val="Tahoma"/>
      <family val="2"/>
    </font>
    <font>
      <sz val="12"/>
      <color indexed="8"/>
      <name val="Calibri"/>
      <family val="2"/>
    </font>
    <font>
      <sz val="12"/>
      <name val="Times New Roman"/>
      <family val="1"/>
    </font>
    <font>
      <sz val="8"/>
      <color indexed="8"/>
      <name val="Segoe UI"/>
      <family val="2"/>
    </font>
    <font>
      <sz val="14"/>
      <color indexed="8"/>
      <name val="Segoe UI"/>
      <family val="2"/>
    </font>
    <font>
      <sz val="10"/>
      <name val="Tahoma"/>
      <family val="2"/>
    </font>
    <font>
      <b/>
      <sz val="10"/>
      <name val="Symbol"/>
      <family val="1"/>
    </font>
    <font>
      <sz val="10"/>
      <color indexed="8"/>
      <name val="Tahoma"/>
      <family val="2"/>
    </font>
    <font>
      <sz val="10"/>
      <color indexed="8"/>
      <name val="Symbol"/>
      <family val="1"/>
    </font>
    <font>
      <b/>
      <sz val="10"/>
      <color indexed="8"/>
      <name val="Symbol"/>
      <family val="1"/>
    </font>
    <font>
      <b/>
      <sz val="10"/>
      <color indexed="8"/>
      <name val="Tahoma"/>
      <family val="2"/>
    </font>
    <font>
      <sz val="12"/>
      <name val="Tahoma"/>
      <family val="2"/>
    </font>
    <font>
      <b/>
      <sz val="12"/>
      <color indexed="8"/>
      <name val="Calibri"/>
      <family val="2"/>
    </font>
    <font>
      <b/>
      <sz val="5"/>
      <name val="Tahoma"/>
      <family val="2"/>
    </font>
    <font>
      <sz val="5"/>
      <name val="Tahoma"/>
      <family val="2"/>
    </font>
    <font>
      <sz val="14"/>
      <name val="Tahoma"/>
      <family val="2"/>
    </font>
    <font>
      <sz val="10"/>
      <color indexed="8"/>
      <name val="Calibri"/>
      <family val="2"/>
    </font>
    <font>
      <sz val="14"/>
      <color indexed="8"/>
      <name val="Calibri"/>
      <family val="2"/>
    </font>
    <font>
      <u val="single"/>
      <sz val="14"/>
      <color indexed="12"/>
      <name val="Tahoma"/>
      <family val="2"/>
    </font>
    <font>
      <sz val="16"/>
      <color indexed="8"/>
      <name val="Calibri"/>
      <family val="2"/>
    </font>
    <font>
      <sz val="16"/>
      <name val="Tahoma"/>
      <family val="2"/>
    </font>
    <font>
      <sz val="16"/>
      <name val="Arial"/>
      <family val="2"/>
    </font>
    <font>
      <sz val="12"/>
      <name val="Calibri"/>
      <family val="2"/>
    </font>
    <font>
      <b/>
      <sz val="14"/>
      <name val="Tahoma"/>
      <family val="2"/>
    </font>
    <font>
      <sz val="12"/>
      <color indexed="8"/>
      <name val="Times New Roman"/>
      <family val="1"/>
    </font>
    <font>
      <u val="single"/>
      <sz val="12"/>
      <color indexed="12"/>
      <name val="Times New Roman"/>
      <family val="1"/>
    </font>
    <font>
      <sz val="12"/>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style="thin"/>
      <top>
        <color indexed="63"/>
      </top>
      <bottom style="medium"/>
    </border>
    <border>
      <left style="thin"/>
      <right style="thin"/>
      <top>
        <color indexed="63"/>
      </top>
      <bottom style="medium"/>
    </border>
    <border>
      <left/>
      <right style="thin"/>
      <top>
        <color indexed="63"/>
      </top>
      <bottom style="medium"/>
    </border>
    <border>
      <left style="thin"/>
      <right style="medium"/>
      <top>
        <color indexed="63"/>
      </top>
      <bottom style="medium"/>
    </border>
    <border>
      <left style="thin"/>
      <right style="thin"/>
      <top style="medium"/>
      <bottom style="medium"/>
    </border>
    <border>
      <left/>
      <right style="thin"/>
      <top style="medium"/>
      <bottom style="medium"/>
    </border>
    <border>
      <left style="thin"/>
      <right style="medium"/>
      <top style="medium"/>
      <bottom style="medium"/>
    </border>
    <border>
      <left style="thin"/>
      <right>
        <color indexed="63"/>
      </right>
      <top>
        <color indexed="63"/>
      </top>
      <bottom style="thin"/>
    </border>
    <border>
      <left style="medium"/>
      <right style="medium"/>
      <top>
        <color indexed="63"/>
      </top>
      <bottom style="medium"/>
    </border>
    <border>
      <left>
        <color indexed="63"/>
      </left>
      <right style="thin"/>
      <top style="thin"/>
      <bottom style="medium"/>
    </border>
    <border>
      <left style="thin"/>
      <right>
        <color indexed="63"/>
      </right>
      <top>
        <color indexed="63"/>
      </top>
      <bottom style="medium"/>
    </border>
    <border>
      <left/>
      <right style="thin"/>
      <top/>
      <bottom/>
    </border>
    <border>
      <left style="thin"/>
      <right style="thin"/>
      <top style="medium"/>
      <bottom style="thin"/>
    </border>
    <border>
      <left style="thin"/>
      <right style="thin"/>
      <top style="thin"/>
      <bottom/>
    </border>
    <border>
      <left style="thin"/>
      <right style="medium"/>
      <top style="thin"/>
      <bottom style="thin"/>
    </border>
    <border>
      <left/>
      <right style="thin"/>
      <top>
        <color indexed="63"/>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color indexed="63"/>
      </bottom>
    </border>
    <border>
      <left style="medium"/>
      <right>
        <color indexed="63"/>
      </right>
      <top style="medium"/>
      <bottom style="medium"/>
    </border>
    <border>
      <left style="thin"/>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thin"/>
      <bottom>
        <color indexed="63"/>
      </bottom>
    </border>
    <border>
      <left style="thin"/>
      <right style="medium"/>
      <top>
        <color indexed="63"/>
      </top>
      <bottom>
        <color indexed="63"/>
      </bottom>
    </border>
    <border>
      <left style="medium"/>
      <right>
        <color indexed="63"/>
      </right>
      <top style="thin"/>
      <bottom style="medium"/>
    </border>
    <border>
      <left style="medium"/>
      <right>
        <color indexed="63"/>
      </right>
      <top style="medium"/>
      <bottom>
        <color indexed="63"/>
      </bottom>
    </border>
    <border>
      <left style="thin"/>
      <right style="medium"/>
      <top style="medium"/>
      <bottom>
        <color indexed="63"/>
      </bottom>
    </border>
    <border>
      <left>
        <color indexed="63"/>
      </left>
      <right>
        <color indexed="63"/>
      </right>
      <top style="thin"/>
      <bottom>
        <color indexed="63"/>
      </bottom>
    </border>
    <border>
      <left>
        <color indexed="63"/>
      </left>
      <right>
        <color indexed="63"/>
      </right>
      <top style="medium"/>
      <bottom style="medium"/>
    </border>
    <border>
      <left style="thin"/>
      <right style="thin"/>
      <top>
        <color indexed="63"/>
      </top>
      <bottom>
        <color indexed="63"/>
      </bottom>
    </border>
    <border>
      <left style="thin"/>
      <right style="medium"/>
      <top>
        <color indexed="63"/>
      </top>
      <bottom style="thin"/>
    </border>
    <border>
      <left style="medium"/>
      <right style="thin"/>
      <top>
        <color indexed="63"/>
      </top>
      <bottom style="thin"/>
    </border>
    <border>
      <left style="thin"/>
      <right/>
      <top style="thin"/>
      <bottom>
        <color indexed="63"/>
      </bottom>
    </border>
    <border>
      <left style="medium"/>
      <right style="thin"/>
      <top>
        <color indexed="63"/>
      </top>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10">
    <xf numFmtId="0" fontId="0" fillId="0" borderId="0" xfId="0" applyAlignment="1">
      <alignment/>
    </xf>
    <xf numFmtId="0" fontId="0" fillId="0" borderId="0" xfId="0" applyFont="1" applyAlignment="1">
      <alignment/>
    </xf>
    <xf numFmtId="0" fontId="3" fillId="0" borderId="0" xfId="0" applyFont="1" applyAlignment="1">
      <alignment/>
    </xf>
    <xf numFmtId="0" fontId="2" fillId="0" borderId="0" xfId="0" applyFont="1" applyAlignment="1">
      <alignment horizontal="center"/>
    </xf>
    <xf numFmtId="0" fontId="6" fillId="0" borderId="0" xfId="0" applyFont="1" applyAlignment="1">
      <alignment horizontal="center"/>
    </xf>
    <xf numFmtId="0" fontId="0" fillId="0" borderId="0" xfId="0" applyAlignment="1">
      <alignment vertical="center" wrapText="1"/>
    </xf>
    <xf numFmtId="0" fontId="0" fillId="0" borderId="10" xfId="0" applyBorder="1" applyAlignment="1">
      <alignment horizontal="center" vertical="center" wrapText="1"/>
    </xf>
    <xf numFmtId="0" fontId="3" fillId="33" borderId="11" xfId="0"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0" xfId="0" applyFont="1" applyAlignment="1">
      <alignment horizont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0" borderId="0" xfId="0" applyFont="1" applyBorder="1" applyAlignment="1">
      <alignment horizontal="center" wrapText="1"/>
    </xf>
    <xf numFmtId="0" fontId="3"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7" fillId="0" borderId="10"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horizontal="left" vertical="center" wrapText="1"/>
      <protection locked="0"/>
    </xf>
    <xf numFmtId="1" fontId="7" fillId="0" borderId="12" xfId="0" applyNumberFormat="1" applyFont="1" applyBorder="1" applyAlignment="1" applyProtection="1">
      <alignment horizontal="center" vertical="center" wrapText="1"/>
      <protection locked="0"/>
    </xf>
    <xf numFmtId="1" fontId="7" fillId="0" borderId="10"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2" fontId="3" fillId="0" borderId="0" xfId="0" applyNumberFormat="1" applyFont="1" applyBorder="1" applyAlignment="1">
      <alignment horizontal="center" vertical="center" wrapText="1"/>
    </xf>
    <xf numFmtId="0" fontId="7" fillId="0" borderId="10" xfId="0" applyNumberFormat="1" applyFont="1" applyBorder="1" applyAlignment="1" applyProtection="1">
      <alignment horizontal="center" vertical="center" wrapText="1"/>
      <protection locked="0"/>
    </xf>
    <xf numFmtId="1" fontId="0" fillId="0" borderId="10" xfId="0" applyNumberFormat="1" applyFill="1" applyBorder="1" applyAlignment="1">
      <alignment horizontal="center" vertical="center" wrapText="1"/>
    </xf>
    <xf numFmtId="1" fontId="0" fillId="0" borderId="0" xfId="0" applyNumberFormat="1" applyFill="1" applyBorder="1" applyAlignment="1">
      <alignment vertical="center" wrapText="1"/>
    </xf>
    <xf numFmtId="1" fontId="0" fillId="0" borderId="0" xfId="0" applyNumberFormat="1" applyAlignment="1">
      <alignment vertical="center" wrapText="1"/>
    </xf>
    <xf numFmtId="1" fontId="0" fillId="0" borderId="0" xfId="0" applyNumberFormat="1" applyAlignment="1">
      <alignment/>
    </xf>
    <xf numFmtId="0" fontId="0" fillId="0" borderId="0" xfId="0" applyNumberFormat="1" applyAlignment="1">
      <alignment vertical="center" wrapText="1"/>
    </xf>
    <xf numFmtId="0" fontId="0" fillId="0" borderId="0" xfId="0" applyNumberFormat="1" applyAlignment="1">
      <alignment/>
    </xf>
    <xf numFmtId="1" fontId="0" fillId="0" borderId="0" xfId="0" applyNumberFormat="1" applyAlignment="1">
      <alignment horizontal="center" vertical="center" wrapText="1"/>
    </xf>
    <xf numFmtId="1" fontId="0" fillId="0" borderId="0" xfId="0" applyNumberFormat="1" applyAlignment="1">
      <alignment horizontal="center"/>
    </xf>
    <xf numFmtId="1" fontId="0" fillId="0" borderId="0" xfId="0" applyNumberFormat="1" applyBorder="1" applyAlignment="1">
      <alignment vertical="center" wrapText="1"/>
    </xf>
    <xf numFmtId="49" fontId="7" fillId="0" borderId="13" xfId="0" applyNumberFormat="1" applyFont="1" applyBorder="1" applyAlignment="1" applyProtection="1">
      <alignment horizontal="center" vertical="center" wrapText="1"/>
      <protection hidden="1"/>
    </xf>
    <xf numFmtId="49" fontId="7" fillId="0" borderId="14" xfId="0" applyNumberFormat="1" applyFont="1" applyBorder="1" applyAlignment="1" applyProtection="1">
      <alignment horizontal="left" vertical="center" wrapText="1"/>
      <protection hidden="1"/>
    </xf>
    <xf numFmtId="0" fontId="7" fillId="0" borderId="14" xfId="0" applyFont="1" applyBorder="1" applyAlignment="1" applyProtection="1">
      <alignment horizontal="center" vertical="center" wrapText="1"/>
      <protection hidden="1"/>
    </xf>
    <xf numFmtId="49" fontId="7" fillId="0" borderId="14" xfId="0" applyNumberFormat="1" applyFont="1" applyBorder="1" applyAlignment="1" applyProtection="1">
      <alignment horizontal="center" vertical="center" wrapText="1"/>
      <protection hidden="1"/>
    </xf>
    <xf numFmtId="49" fontId="7" fillId="0" borderId="15" xfId="0" applyNumberFormat="1" applyFont="1" applyBorder="1" applyAlignment="1" applyProtection="1">
      <alignment horizontal="center" vertical="center" wrapText="1"/>
      <protection hidden="1"/>
    </xf>
    <xf numFmtId="0" fontId="7" fillId="0" borderId="12" xfId="0" applyNumberFormat="1" applyFont="1" applyBorder="1" applyAlignment="1" applyProtection="1">
      <alignment horizontal="center" vertical="center" wrapText="1"/>
      <protection locked="0"/>
    </xf>
    <xf numFmtId="2" fontId="0" fillId="0" borderId="0" xfId="0" applyNumberFormat="1" applyAlignment="1">
      <alignment horizontal="center" vertical="center" wrapText="1"/>
    </xf>
    <xf numFmtId="49" fontId="7" fillId="0" borderId="0" xfId="0" applyNumberFormat="1" applyFont="1" applyBorder="1" applyAlignment="1" applyProtection="1">
      <alignment horizontal="center" vertical="center" wrapText="1"/>
      <protection hidden="1"/>
    </xf>
    <xf numFmtId="2" fontId="3" fillId="0" borderId="0" xfId="0" applyNumberFormat="1" applyFont="1" applyAlignment="1">
      <alignment vertical="center" wrapText="1"/>
    </xf>
    <xf numFmtId="0" fontId="0" fillId="0" borderId="10" xfId="0" applyBorder="1" applyAlignment="1">
      <alignment/>
    </xf>
    <xf numFmtId="2" fontId="0" fillId="0" borderId="10" xfId="0" applyNumberFormat="1" applyBorder="1" applyAlignment="1">
      <alignment horizontal="center" vertical="center" wrapText="1"/>
    </xf>
    <xf numFmtId="2" fontId="3" fillId="0" borderId="0" xfId="0" applyNumberFormat="1" applyFont="1" applyAlignment="1">
      <alignment horizontal="center" vertical="center" wrapText="1"/>
    </xf>
    <xf numFmtId="0" fontId="6" fillId="0" borderId="0" xfId="0" applyFont="1" applyAlignment="1">
      <alignment horizontal="left" wrapText="1"/>
    </xf>
    <xf numFmtId="3" fontId="7" fillId="0" borderId="10" xfId="0" applyNumberFormat="1" applyFont="1" applyBorder="1" applyAlignment="1" applyProtection="1">
      <alignment horizontal="center" vertical="center" wrapText="1"/>
      <protection locked="0"/>
    </xf>
    <xf numFmtId="3" fontId="7" fillId="0" borderId="12" xfId="0" applyNumberFormat="1" applyFont="1" applyBorder="1" applyAlignment="1" applyProtection="1">
      <alignment horizontal="center" vertical="center" wrapText="1"/>
      <protection locked="0"/>
    </xf>
    <xf numFmtId="0" fontId="3" fillId="0" borderId="0" xfId="0" applyFont="1" applyAlignment="1">
      <alignment horizontal="center"/>
    </xf>
    <xf numFmtId="0" fontId="7" fillId="0" borderId="0" xfId="0" applyNumberFormat="1"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1" fontId="7" fillId="0" borderId="0" xfId="0" applyNumberFormat="1" applyFont="1" applyBorder="1" applyAlignment="1" applyProtection="1">
      <alignment horizontal="center" vertical="center" wrapText="1"/>
      <protection locked="0"/>
    </xf>
    <xf numFmtId="3" fontId="7" fillId="0" borderId="0" xfId="0" applyNumberFormat="1" applyFont="1" applyBorder="1" applyAlignment="1" applyProtection="1">
      <alignment horizontal="center" vertical="center" wrapText="1"/>
      <protection locked="0"/>
    </xf>
    <xf numFmtId="0" fontId="0" fillId="0" borderId="0" xfId="0" applyBorder="1" applyAlignment="1">
      <alignment horizontal="center"/>
    </xf>
    <xf numFmtId="1" fontId="7" fillId="0" borderId="0" xfId="0" applyNumberFormat="1" applyFont="1" applyFill="1" applyBorder="1" applyAlignment="1" applyProtection="1">
      <alignment horizontal="center" vertical="center" wrapText="1"/>
      <protection locked="0"/>
    </xf>
    <xf numFmtId="1" fontId="0" fillId="0" borderId="0" xfId="0" applyNumberFormat="1" applyBorder="1" applyAlignment="1">
      <alignment horizontal="center"/>
    </xf>
    <xf numFmtId="49" fontId="7" fillId="0" borderId="0" xfId="0" applyNumberFormat="1"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locked="0"/>
    </xf>
    <xf numFmtId="2" fontId="7" fillId="0" borderId="0"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left" vertical="center" wrapText="1"/>
      <protection locked="0"/>
    </xf>
    <xf numFmtId="2" fontId="0" fillId="0" borderId="0" xfId="0" applyNumberFormat="1" applyBorder="1" applyAlignment="1">
      <alignment horizontal="center"/>
    </xf>
    <xf numFmtId="0" fontId="7" fillId="0" borderId="10" xfId="0" applyFont="1" applyFill="1" applyBorder="1" applyAlignment="1" applyProtection="1">
      <alignment horizontal="center" vertical="center" wrapText="1"/>
      <protection locked="0"/>
    </xf>
    <xf numFmtId="49" fontId="3" fillId="0" borderId="0" xfId="0" applyNumberFormat="1" applyFont="1" applyBorder="1" applyAlignment="1">
      <alignment horizontal="center" vertical="center" wrapText="1"/>
    </xf>
    <xf numFmtId="0" fontId="8" fillId="0" borderId="0" xfId="0" applyFont="1" applyAlignment="1">
      <alignment/>
    </xf>
    <xf numFmtId="0" fontId="0" fillId="0" borderId="0" xfId="0" applyBorder="1" applyAlignment="1">
      <alignment horizontal="center" vertical="center" wrapText="1"/>
    </xf>
    <xf numFmtId="49" fontId="7" fillId="0" borderId="0" xfId="0" applyNumberFormat="1" applyFont="1" applyBorder="1" applyAlignment="1" applyProtection="1">
      <alignment horizontal="center" vertical="center" wrapText="1"/>
      <protection locked="0"/>
    </xf>
    <xf numFmtId="2" fontId="0" fillId="0" borderId="0" xfId="0" applyNumberFormat="1" applyBorder="1" applyAlignment="1">
      <alignment vertical="center" wrapText="1"/>
    </xf>
    <xf numFmtId="2" fontId="0" fillId="0" borderId="0" xfId="0" applyNumberFormat="1" applyBorder="1" applyAlignment="1">
      <alignment horizontal="center" vertical="center" wrapText="1"/>
    </xf>
    <xf numFmtId="0" fontId="0" fillId="0" borderId="0" xfId="0" applyNumberFormat="1" applyBorder="1" applyAlignment="1">
      <alignment/>
    </xf>
    <xf numFmtId="1" fontId="7" fillId="0" borderId="10" xfId="0" applyNumberFormat="1"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49" fontId="7" fillId="0" borderId="10" xfId="0" applyNumberFormat="1" applyFont="1" applyBorder="1" applyAlignment="1" applyProtection="1">
      <alignment vertical="center" wrapText="1"/>
      <protection locked="0"/>
    </xf>
    <xf numFmtId="0" fontId="7" fillId="0" borderId="10" xfId="0" applyNumberFormat="1" applyFont="1" applyFill="1" applyBorder="1" applyAlignment="1" applyProtection="1">
      <alignment horizontal="center" vertical="center" wrapText="1"/>
      <protection locked="0"/>
    </xf>
    <xf numFmtId="0" fontId="9" fillId="0" borderId="0" xfId="0" applyFont="1" applyAlignment="1">
      <alignment/>
    </xf>
    <xf numFmtId="0" fontId="4" fillId="0" borderId="0" xfId="53" applyAlignment="1" applyProtection="1">
      <alignment/>
      <protection/>
    </xf>
    <xf numFmtId="49" fontId="4" fillId="0" borderId="0" xfId="53" applyNumberFormat="1" applyBorder="1" applyAlignment="1" applyProtection="1">
      <alignment horizontal="left" vertical="center" wrapText="1"/>
      <protection locked="0"/>
    </xf>
    <xf numFmtId="0" fontId="10" fillId="0" borderId="0" xfId="0" applyFont="1" applyAlignment="1">
      <alignment/>
    </xf>
    <xf numFmtId="0" fontId="11" fillId="0" borderId="0" xfId="0" applyFont="1" applyAlignment="1">
      <alignment/>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1" fontId="6" fillId="33" borderId="20" xfId="0" applyNumberFormat="1" applyFont="1" applyFill="1" applyBorder="1" applyAlignment="1">
      <alignment horizontal="center" vertical="center" wrapText="1"/>
    </xf>
    <xf numFmtId="1" fontId="6" fillId="33" borderId="21" xfId="0" applyNumberFormat="1" applyFont="1" applyFill="1" applyBorder="1" applyAlignment="1">
      <alignment horizontal="center" vertical="center" wrapText="1"/>
    </xf>
    <xf numFmtId="1" fontId="6" fillId="33"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3" xfId="0"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6" fillId="33" borderId="24" xfId="0" applyFont="1" applyFill="1" applyBorder="1" applyAlignment="1">
      <alignment horizontal="center" vertical="center" textRotation="90" wrapText="1"/>
    </xf>
    <xf numFmtId="0" fontId="6" fillId="33" borderId="25" xfId="0" applyFont="1" applyFill="1" applyBorder="1" applyAlignment="1">
      <alignment horizontal="center" vertical="center" textRotation="90" wrapText="1"/>
    </xf>
    <xf numFmtId="0" fontId="11" fillId="33" borderId="18" xfId="0" applyFont="1" applyFill="1" applyBorder="1" applyAlignment="1">
      <alignment horizontal="left" vertical="center" wrapText="1"/>
    </xf>
    <xf numFmtId="49" fontId="11" fillId="33" borderId="17" xfId="0" applyNumberFormat="1" applyFont="1" applyFill="1" applyBorder="1" applyAlignment="1">
      <alignment horizontal="left" vertical="center" wrapText="1"/>
    </xf>
    <xf numFmtId="0" fontId="11" fillId="33" borderId="26" xfId="0" applyFont="1" applyFill="1" applyBorder="1" applyAlignment="1">
      <alignment horizontal="center" vertical="center" wrapText="1"/>
    </xf>
    <xf numFmtId="0" fontId="11" fillId="0" borderId="27" xfId="0" applyFont="1" applyBorder="1" applyAlignment="1">
      <alignment horizontal="left" vertical="center" wrapText="1"/>
    </xf>
    <xf numFmtId="49" fontId="11" fillId="0" borderId="28" xfId="0" applyNumberFormat="1" applyFont="1" applyBorder="1" applyAlignment="1">
      <alignment horizontal="left" vertical="center" wrapText="1"/>
    </xf>
    <xf numFmtId="0" fontId="11" fillId="0" borderId="15" xfId="0" applyFont="1" applyBorder="1" applyAlignment="1">
      <alignment horizontal="left" vertical="center" wrapText="1"/>
    </xf>
    <xf numFmtId="0" fontId="13" fillId="0" borderId="23" xfId="0" applyFont="1" applyBorder="1" applyAlignment="1">
      <alignment horizontal="center" vertical="center" wrapText="1"/>
    </xf>
    <xf numFmtId="0" fontId="11" fillId="0" borderId="10" xfId="0"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0" fontId="13" fillId="0" borderId="13" xfId="0" applyFont="1" applyBorder="1" applyAlignment="1">
      <alignment horizontal="center" vertical="center" wrapText="1"/>
    </xf>
    <xf numFmtId="0" fontId="11" fillId="0" borderId="29" xfId="0" applyFont="1" applyBorder="1" applyAlignment="1">
      <alignment horizontal="left" vertical="center" wrapText="1"/>
    </xf>
    <xf numFmtId="49" fontId="11" fillId="0" borderId="29" xfId="0" applyNumberFormat="1" applyFont="1" applyBorder="1" applyAlignment="1">
      <alignment horizontal="left" vertical="center" wrapText="1"/>
    </xf>
    <xf numFmtId="0" fontId="13" fillId="0" borderId="30" xfId="0" applyFont="1" applyBorder="1" applyAlignment="1">
      <alignment horizontal="center" wrapText="1"/>
    </xf>
    <xf numFmtId="0" fontId="13" fillId="0" borderId="23" xfId="0" applyFont="1" applyBorder="1" applyAlignment="1">
      <alignment horizontal="center" wrapText="1"/>
    </xf>
    <xf numFmtId="0" fontId="11" fillId="0" borderId="31" xfId="0" applyFont="1" applyBorder="1" applyAlignment="1">
      <alignment horizontal="left" vertical="center" wrapText="1"/>
    </xf>
    <xf numFmtId="0" fontId="13" fillId="0" borderId="13" xfId="0" applyFont="1" applyBorder="1" applyAlignment="1">
      <alignment horizont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textRotation="90" wrapText="1"/>
    </xf>
    <xf numFmtId="0" fontId="11" fillId="33" borderId="25" xfId="0" applyFont="1" applyFill="1" applyBorder="1" applyAlignment="1">
      <alignment horizontal="left" vertical="center" wrapText="1"/>
    </xf>
    <xf numFmtId="49" fontId="11" fillId="33" borderId="34" xfId="0" applyNumberFormat="1" applyFont="1" applyFill="1" applyBorder="1" applyAlignment="1">
      <alignment horizontal="left" vertical="center" wrapText="1"/>
    </xf>
    <xf numFmtId="0" fontId="13" fillId="33" borderId="35" xfId="0" applyFont="1" applyFill="1" applyBorder="1" applyAlignment="1">
      <alignment horizontal="center" wrapText="1"/>
    </xf>
    <xf numFmtId="0" fontId="12" fillId="33" borderId="32"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vertical="center" wrapText="1"/>
    </xf>
    <xf numFmtId="0" fontId="11" fillId="33" borderId="25" xfId="0" applyFont="1" applyFill="1" applyBorder="1" applyAlignment="1">
      <alignment horizontal="center" vertical="center" wrapText="1"/>
    </xf>
    <xf numFmtId="0" fontId="14" fillId="33" borderId="35" xfId="0" applyFont="1" applyFill="1" applyBorder="1" applyAlignment="1">
      <alignment wrapText="1"/>
    </xf>
    <xf numFmtId="2" fontId="6" fillId="33" borderId="36" xfId="0" applyNumberFormat="1" applyFont="1" applyFill="1" applyBorder="1" applyAlignment="1">
      <alignment horizontal="center" vertical="center" wrapText="1"/>
    </xf>
    <xf numFmtId="0" fontId="11" fillId="33" borderId="37" xfId="0" applyFont="1" applyFill="1" applyBorder="1" applyAlignment="1">
      <alignment wrapText="1"/>
    </xf>
    <xf numFmtId="0" fontId="15" fillId="33" borderId="38" xfId="0" applyFont="1" applyFill="1" applyBorder="1" applyAlignment="1">
      <alignment horizontal="center" wrapText="1"/>
    </xf>
    <xf numFmtId="0" fontId="12" fillId="33" borderId="39" xfId="0" applyFont="1" applyFill="1" applyBorder="1" applyAlignment="1">
      <alignment horizontal="center" vertical="center" wrapText="1"/>
    </xf>
    <xf numFmtId="2" fontId="6" fillId="33" borderId="22" xfId="0" applyNumberFormat="1" applyFont="1" applyFill="1" applyBorder="1" applyAlignment="1">
      <alignment horizontal="center" vertical="center" wrapText="1"/>
    </xf>
    <xf numFmtId="0" fontId="17" fillId="0" borderId="0" xfId="0" applyFont="1" applyAlignment="1">
      <alignment/>
    </xf>
    <xf numFmtId="0" fontId="0" fillId="0" borderId="0" xfId="0" applyAlignment="1">
      <alignment horizontal="left"/>
    </xf>
    <xf numFmtId="0" fontId="0" fillId="0" borderId="0" xfId="0" applyFont="1" applyAlignment="1">
      <alignment horizontal="left"/>
    </xf>
    <xf numFmtId="2" fontId="0" fillId="0" borderId="0" xfId="0" applyNumberFormat="1" applyFont="1" applyAlignment="1">
      <alignment/>
    </xf>
    <xf numFmtId="2" fontId="2" fillId="0" borderId="0" xfId="0" applyNumberFormat="1" applyFont="1" applyAlignment="1">
      <alignment horizontal="center"/>
    </xf>
    <xf numFmtId="2" fontId="6" fillId="0" borderId="0" xfId="0" applyNumberFormat="1" applyFont="1" applyAlignment="1">
      <alignment horizontal="center"/>
    </xf>
    <xf numFmtId="2" fontId="0" fillId="0" borderId="0" xfId="0" applyNumberFormat="1" applyAlignment="1">
      <alignment vertical="center" wrapText="1"/>
    </xf>
    <xf numFmtId="2" fontId="3" fillId="33" borderId="11" xfId="0" applyNumberFormat="1" applyFont="1" applyFill="1" applyBorder="1" applyAlignment="1">
      <alignment horizontal="center" vertical="center" wrapText="1"/>
    </xf>
    <xf numFmtId="2" fontId="0" fillId="0" borderId="0" xfId="0" applyNumberFormat="1" applyBorder="1" applyAlignment="1">
      <alignment/>
    </xf>
    <xf numFmtId="2" fontId="0" fillId="0" borderId="0" xfId="0" applyNumberFormat="1" applyAlignment="1">
      <alignment/>
    </xf>
    <xf numFmtId="1" fontId="11" fillId="0" borderId="0" xfId="0" applyNumberFormat="1" applyFont="1" applyAlignment="1">
      <alignment/>
    </xf>
    <xf numFmtId="1" fontId="6" fillId="0" borderId="0" xfId="0" applyNumberFormat="1" applyFont="1" applyAlignment="1">
      <alignment horizontal="center"/>
    </xf>
    <xf numFmtId="1" fontId="6" fillId="33" borderId="40" xfId="0" applyNumberFormat="1" applyFont="1" applyFill="1" applyBorder="1" applyAlignment="1">
      <alignment horizontal="center" vertical="center" wrapText="1"/>
    </xf>
    <xf numFmtId="1" fontId="11" fillId="33" borderId="41" xfId="0" applyNumberFormat="1" applyFont="1" applyFill="1" applyBorder="1" applyAlignment="1">
      <alignment horizontal="center" vertical="center" wrapText="1"/>
    </xf>
    <xf numFmtId="1" fontId="11" fillId="33" borderId="37" xfId="0" applyNumberFormat="1" applyFont="1" applyFill="1" applyBorder="1" applyAlignment="1">
      <alignment horizontal="center" vertical="center" wrapText="1"/>
    </xf>
    <xf numFmtId="2" fontId="11" fillId="0" borderId="0" xfId="0" applyNumberFormat="1" applyFont="1" applyAlignment="1">
      <alignment/>
    </xf>
    <xf numFmtId="2" fontId="6" fillId="33" borderId="42" xfId="0" applyNumberFormat="1" applyFont="1" applyFill="1" applyBorder="1" applyAlignment="1">
      <alignment horizontal="center" vertical="center" wrapText="1"/>
    </xf>
    <xf numFmtId="2" fontId="11" fillId="0" borderId="0" xfId="0" applyNumberFormat="1" applyFont="1" applyAlignment="1">
      <alignment horizontal="right"/>
    </xf>
    <xf numFmtId="0" fontId="12" fillId="33" borderId="41" xfId="0" applyFont="1" applyFill="1" applyBorder="1" applyAlignment="1">
      <alignment horizontal="center" vertical="center" wrapText="1"/>
    </xf>
    <xf numFmtId="2" fontId="11" fillId="34" borderId="10" xfId="0" applyNumberFormat="1" applyFont="1" applyFill="1" applyBorder="1" applyAlignment="1">
      <alignment horizontal="center" vertical="center" wrapText="1"/>
    </xf>
    <xf numFmtId="0" fontId="12" fillId="33" borderId="43" xfId="0" applyFont="1" applyFill="1" applyBorder="1" applyAlignment="1">
      <alignment horizontal="center" vertical="center" wrapText="1"/>
    </xf>
    <xf numFmtId="1" fontId="6" fillId="33" borderId="44" xfId="0" applyNumberFormat="1" applyFont="1" applyFill="1" applyBorder="1" applyAlignment="1">
      <alignment horizontal="center" wrapText="1"/>
    </xf>
    <xf numFmtId="1" fontId="11" fillId="34" borderId="10"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1" fontId="6" fillId="33" borderId="45" xfId="0" applyNumberFormat="1" applyFont="1" applyFill="1" applyBorder="1" applyAlignment="1">
      <alignment horizontal="center" wrapText="1"/>
    </xf>
    <xf numFmtId="0" fontId="18" fillId="0" borderId="10" xfId="0" applyFont="1" applyBorder="1" applyAlignment="1" applyProtection="1">
      <alignment horizontal="left" vertical="center" wrapText="1"/>
      <protection locked="0"/>
    </xf>
    <xf numFmtId="0" fontId="0"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NumberFormat="1" applyAlignment="1">
      <alignment horizontal="center" vertical="center" wrapText="1"/>
    </xf>
    <xf numFmtId="49" fontId="11" fillId="0" borderId="10" xfId="0" applyNumberFormat="1" applyFont="1" applyBorder="1" applyAlignment="1">
      <alignment vertical="center" wrapText="1"/>
    </xf>
    <xf numFmtId="2" fontId="19" fillId="33" borderId="39" xfId="0" applyNumberFormat="1" applyFont="1" applyFill="1" applyBorder="1" applyAlignment="1">
      <alignment horizontal="center" vertical="center" wrapText="1"/>
    </xf>
    <xf numFmtId="1" fontId="19" fillId="33" borderId="0" xfId="0" applyNumberFormat="1" applyFont="1" applyFill="1" applyBorder="1" applyAlignment="1">
      <alignment horizontal="center" wrapText="1"/>
    </xf>
    <xf numFmtId="1" fontId="20" fillId="35" borderId="10" xfId="0" applyNumberFormat="1" applyFont="1" applyFill="1" applyBorder="1" applyAlignment="1">
      <alignment horizontal="center" vertical="center" wrapText="1"/>
    </xf>
    <xf numFmtId="1" fontId="19" fillId="33" borderId="10" xfId="0" applyNumberFormat="1" applyFont="1" applyFill="1" applyBorder="1" applyAlignment="1">
      <alignment horizontal="center" vertical="center" wrapText="1"/>
    </xf>
    <xf numFmtId="1" fontId="20" fillId="33" borderId="10" xfId="0" applyNumberFormat="1" applyFont="1" applyFill="1" applyBorder="1" applyAlignment="1">
      <alignment horizontal="center" vertical="center" wrapText="1"/>
    </xf>
    <xf numFmtId="1" fontId="20" fillId="33" borderId="46" xfId="0" applyNumberFormat="1" applyFont="1" applyFill="1" applyBorder="1" applyAlignment="1">
      <alignment horizontal="center" vertical="center" wrapText="1"/>
    </xf>
    <xf numFmtId="1" fontId="20" fillId="33" borderId="47" xfId="0" applyNumberFormat="1" applyFont="1" applyFill="1" applyBorder="1" applyAlignment="1">
      <alignment horizontal="center" vertical="center" wrapText="1"/>
    </xf>
    <xf numFmtId="1" fontId="7" fillId="0" borderId="48" xfId="0" applyNumberFormat="1" applyFont="1" applyFill="1" applyBorder="1" applyAlignment="1" applyProtection="1">
      <alignment horizontal="center" vertical="center" wrapText="1"/>
      <protection locked="0"/>
    </xf>
    <xf numFmtId="0" fontId="11" fillId="0" borderId="12" xfId="0" applyFont="1" applyBorder="1" applyAlignment="1">
      <alignment vertical="center" wrapText="1"/>
    </xf>
    <xf numFmtId="0" fontId="7" fillId="36" borderId="10"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10" xfId="0" applyFont="1" applyFill="1" applyBorder="1" applyAlignment="1">
      <alignment vertical="center" wrapText="1"/>
    </xf>
    <xf numFmtId="49" fontId="7" fillId="35" borderId="10" xfId="0" applyNumberFormat="1" applyFont="1" applyFill="1" applyBorder="1" applyAlignment="1" applyProtection="1">
      <alignment horizontal="left" vertical="center" wrapText="1"/>
      <protection locked="0"/>
    </xf>
    <xf numFmtId="0" fontId="7" fillId="35" borderId="10" xfId="0" applyFont="1" applyFill="1" applyBorder="1" applyAlignment="1" applyProtection="1">
      <alignment horizontal="left" vertical="center" wrapText="1"/>
      <protection locked="0"/>
    </xf>
    <xf numFmtId="49" fontId="7" fillId="35" borderId="10" xfId="0" applyNumberFormat="1" applyFont="1" applyFill="1" applyBorder="1" applyAlignment="1" applyProtection="1">
      <alignment horizontal="center" vertical="center" wrapText="1"/>
      <protection locked="0"/>
    </xf>
    <xf numFmtId="0" fontId="0" fillId="0" borderId="0" xfId="0" applyFont="1" applyAlignment="1">
      <alignment horizontal="right"/>
    </xf>
    <xf numFmtId="0" fontId="2" fillId="0" borderId="0" xfId="0" applyFont="1" applyAlignment="1">
      <alignment/>
    </xf>
    <xf numFmtId="186" fontId="0" fillId="35" borderId="10" xfId="0" applyNumberFormat="1" applyFill="1" applyBorder="1" applyAlignment="1">
      <alignment horizontal="center" vertical="center" wrapText="1"/>
    </xf>
    <xf numFmtId="0" fontId="0" fillId="35" borderId="10" xfId="0"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5" xfId="0" applyFont="1" applyFill="1" applyBorder="1" applyAlignment="1">
      <alignment horizontal="center" vertical="center" wrapText="1"/>
    </xf>
    <xf numFmtId="187" fontId="3" fillId="35" borderId="19" xfId="0" applyNumberFormat="1" applyFont="1" applyFill="1" applyBorder="1" applyAlignment="1">
      <alignment horizontal="center" vertical="center" wrapText="1"/>
    </xf>
    <xf numFmtId="0" fontId="0" fillId="0" borderId="10" xfId="0" applyFont="1" applyBorder="1" applyAlignment="1">
      <alignment vertical="center" wrapText="1"/>
    </xf>
    <xf numFmtId="0" fontId="22" fillId="0" borderId="10" xfId="0" applyNumberFormat="1" applyFont="1" applyBorder="1" applyAlignment="1" applyProtection="1">
      <alignment horizontal="center" vertical="center" wrapText="1"/>
      <protection locked="0"/>
    </xf>
    <xf numFmtId="49" fontId="22" fillId="0" borderId="10" xfId="0" applyNumberFormat="1"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0" xfId="0" applyFont="1" applyBorder="1" applyAlignment="1" applyProtection="1">
      <alignment horizontal="center" vertical="center" wrapText="1"/>
      <protection locked="0"/>
    </xf>
    <xf numFmtId="49" fontId="22" fillId="0" borderId="10" xfId="0" applyNumberFormat="1" applyFont="1" applyBorder="1" applyAlignment="1" applyProtection="1">
      <alignment horizontal="center" vertical="center" wrapText="1"/>
      <protection locked="0"/>
    </xf>
    <xf numFmtId="0" fontId="11" fillId="0" borderId="12"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0" xfId="0" applyFont="1" applyBorder="1" applyAlignment="1">
      <alignment horizontal="center" vertical="center" wrapText="1"/>
    </xf>
    <xf numFmtId="0" fontId="22" fillId="0" borderId="12" xfId="0" applyFont="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0" fillId="36" borderId="0" xfId="0" applyFill="1" applyAlignment="1">
      <alignment vertical="center" wrapText="1"/>
    </xf>
    <xf numFmtId="0" fontId="0" fillId="36" borderId="0" xfId="0" applyFill="1" applyAlignment="1">
      <alignment/>
    </xf>
    <xf numFmtId="0" fontId="11" fillId="35" borderId="10" xfId="0" applyFont="1" applyFill="1" applyBorder="1" applyAlignment="1">
      <alignment horizontal="center" vertical="center" wrapText="1"/>
    </xf>
    <xf numFmtId="2" fontId="0" fillId="35" borderId="10" xfId="0" applyNumberFormat="1" applyFill="1" applyBorder="1" applyAlignment="1">
      <alignment horizontal="center" vertical="center" wrapText="1"/>
    </xf>
    <xf numFmtId="0" fontId="0" fillId="35" borderId="0" xfId="0" applyFill="1" applyAlignment="1">
      <alignment vertical="center" wrapText="1"/>
    </xf>
    <xf numFmtId="0" fontId="0" fillId="35" borderId="0" xfId="0" applyFill="1" applyAlignment="1">
      <alignment/>
    </xf>
    <xf numFmtId="0" fontId="11" fillId="35" borderId="12" xfId="0" applyFont="1" applyFill="1" applyBorder="1" applyAlignment="1">
      <alignment horizontal="center" vertical="center" wrapText="1"/>
    </xf>
    <xf numFmtId="0" fontId="11" fillId="0" borderId="0" xfId="0" applyFont="1" applyAlignment="1">
      <alignment horizontal="center"/>
    </xf>
    <xf numFmtId="0" fontId="0" fillId="0" borderId="50" xfId="0"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23" xfId="0" applyFont="1" applyBorder="1" applyAlignment="1">
      <alignment vertical="center" wrapText="1"/>
    </xf>
    <xf numFmtId="49" fontId="7" fillId="0" borderId="51" xfId="0" applyNumberFormat="1" applyFont="1" applyBorder="1" applyAlignment="1" applyProtection="1">
      <alignment horizontal="center" vertical="center" wrapText="1"/>
      <protection hidden="1"/>
    </xf>
    <xf numFmtId="49" fontId="7" fillId="0" borderId="46" xfId="0" applyNumberFormat="1" applyFont="1" applyBorder="1" applyAlignment="1" applyProtection="1">
      <alignment horizontal="left" vertical="center" wrapText="1"/>
      <protection hidden="1"/>
    </xf>
    <xf numFmtId="0" fontId="0" fillId="0" borderId="10" xfId="0" applyBorder="1" applyAlignment="1">
      <alignment vertical="center" wrapText="1"/>
    </xf>
    <xf numFmtId="0" fontId="0" fillId="35" borderId="50" xfId="0" applyFill="1" applyBorder="1" applyAlignment="1">
      <alignment horizontal="center" vertical="center" wrapText="1"/>
    </xf>
    <xf numFmtId="0" fontId="0" fillId="35" borderId="12" xfId="0" applyFont="1" applyFill="1" applyBorder="1" applyAlignment="1">
      <alignment vertical="center" wrapText="1"/>
    </xf>
    <xf numFmtId="0" fontId="0" fillId="35" borderId="23" xfId="0" applyFont="1" applyFill="1" applyBorder="1" applyAlignment="1">
      <alignment vertical="center" wrapText="1"/>
    </xf>
    <xf numFmtId="0" fontId="0" fillId="35" borderId="40" xfId="0" applyFill="1" applyBorder="1" applyAlignment="1">
      <alignment horizontal="center" vertical="center" wrapText="1"/>
    </xf>
    <xf numFmtId="0" fontId="0" fillId="35" borderId="0" xfId="0" applyFont="1" applyFill="1" applyBorder="1" applyAlignment="1">
      <alignment vertical="center" wrapText="1"/>
    </xf>
    <xf numFmtId="0" fontId="3" fillId="35" borderId="27" xfId="0" applyFont="1" applyFill="1" applyBorder="1" applyAlignment="1">
      <alignment horizontal="center" vertical="center" wrapText="1"/>
    </xf>
    <xf numFmtId="0" fontId="0" fillId="0" borderId="10" xfId="0" applyFont="1" applyBorder="1" applyAlignment="1">
      <alignment horizontal="center"/>
    </xf>
    <xf numFmtId="0" fontId="3" fillId="0" borderId="10" xfId="0" applyFont="1" applyBorder="1" applyAlignment="1">
      <alignment horizontal="center" vertical="center" wrapText="1"/>
    </xf>
    <xf numFmtId="0" fontId="0" fillId="0" borderId="10" xfId="0" applyFont="1" applyBorder="1" applyAlignment="1">
      <alignment horizontal="justify" vertical="center"/>
    </xf>
    <xf numFmtId="0" fontId="3" fillId="35" borderId="52"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7" borderId="10" xfId="0" applyFont="1" applyFill="1" applyBorder="1" applyAlignment="1">
      <alignment horizontal="center" vertical="center" wrapText="1"/>
    </xf>
    <xf numFmtId="2" fontId="11" fillId="0" borderId="10" xfId="0" applyNumberFormat="1" applyFont="1" applyBorder="1" applyAlignment="1">
      <alignment horizontal="center" vertical="center" wrapText="1"/>
    </xf>
    <xf numFmtId="189" fontId="7" fillId="0" borderId="10" xfId="0" applyNumberFormat="1" applyFont="1" applyBorder="1" applyAlignment="1" applyProtection="1">
      <alignment horizontal="center" vertical="center" wrapText="1"/>
      <protection locked="0"/>
    </xf>
    <xf numFmtId="1" fontId="7" fillId="35" borderId="10" xfId="0" applyNumberFormat="1" applyFont="1" applyFill="1" applyBorder="1" applyAlignment="1" applyProtection="1">
      <alignment horizontal="center" vertical="center" wrapText="1"/>
      <protection locked="0"/>
    </xf>
    <xf numFmtId="0" fontId="7" fillId="35" borderId="10" xfId="0" applyNumberFormat="1" applyFont="1" applyFill="1" applyBorder="1" applyAlignment="1" applyProtection="1">
      <alignment horizontal="center" vertical="center" wrapText="1"/>
      <protection locked="0"/>
    </xf>
    <xf numFmtId="0" fontId="25" fillId="0" borderId="10" xfId="0" applyNumberFormat="1" applyFont="1" applyBorder="1" applyAlignment="1" applyProtection="1">
      <alignment horizontal="center" vertical="center" wrapText="1"/>
      <protection locked="0"/>
    </xf>
    <xf numFmtId="0" fontId="26" fillId="0" borderId="12" xfId="0" applyFont="1" applyBorder="1" applyAlignment="1">
      <alignment vertical="center" wrapText="1"/>
    </xf>
    <xf numFmtId="0" fontId="25" fillId="0" borderId="10" xfId="0" applyFont="1" applyBorder="1" applyAlignment="1" applyProtection="1">
      <alignment horizontal="left" vertical="center" wrapText="1"/>
      <protection locked="0"/>
    </xf>
    <xf numFmtId="49" fontId="25" fillId="0" borderId="12" xfId="0" applyNumberFormat="1" applyFont="1" applyBorder="1" applyAlignment="1" applyProtection="1">
      <alignment horizontal="center" vertical="center" wrapText="1"/>
      <protection locked="0"/>
    </xf>
    <xf numFmtId="1" fontId="25" fillId="0" borderId="12" xfId="0" applyNumberFormat="1" applyFont="1" applyBorder="1" applyAlignment="1" applyProtection="1">
      <alignment horizontal="center" vertical="center" wrapText="1"/>
      <protection locked="0"/>
    </xf>
    <xf numFmtId="3" fontId="25" fillId="0" borderId="12" xfId="0" applyNumberFormat="1" applyFont="1" applyBorder="1" applyAlignment="1" applyProtection="1">
      <alignment horizontal="center" vertical="center" wrapText="1"/>
      <protection locked="0"/>
    </xf>
    <xf numFmtId="1" fontId="25" fillId="0" borderId="10" xfId="0" applyNumberFormat="1" applyFont="1" applyBorder="1" applyAlignment="1" applyProtection="1">
      <alignment horizontal="center" vertical="center" wrapText="1"/>
      <protection locked="0"/>
    </xf>
    <xf numFmtId="0" fontId="26" fillId="0" borderId="10" xfId="0" applyFont="1" applyBorder="1" applyAlignment="1">
      <alignment/>
    </xf>
    <xf numFmtId="0" fontId="26" fillId="0" borderId="0" xfId="0" applyFont="1" applyAlignment="1">
      <alignment/>
    </xf>
    <xf numFmtId="0" fontId="25" fillId="0" borderId="10" xfId="0" applyFont="1" applyBorder="1" applyAlignment="1" applyProtection="1">
      <alignment vertical="center" wrapText="1"/>
      <protection locked="0"/>
    </xf>
    <xf numFmtId="0" fontId="26" fillId="0" borderId="0" xfId="0" applyFont="1" applyBorder="1" applyAlignment="1">
      <alignment/>
    </xf>
    <xf numFmtId="0" fontId="26" fillId="0" borderId="10" xfId="0" applyFont="1" applyBorder="1" applyAlignment="1">
      <alignment vertical="center" wrapText="1"/>
    </xf>
    <xf numFmtId="49" fontId="25" fillId="0" borderId="12" xfId="0" applyNumberFormat="1" applyFont="1" applyBorder="1" applyAlignment="1" applyProtection="1">
      <alignment horizontal="left" vertical="center" wrapText="1"/>
      <protection locked="0"/>
    </xf>
    <xf numFmtId="0" fontId="25" fillId="0" borderId="10" xfId="0" applyFont="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49" fontId="25" fillId="0" borderId="10" xfId="0" applyNumberFormat="1" applyFont="1" applyBorder="1" applyAlignment="1" applyProtection="1">
      <alignment horizontal="center" vertical="center" wrapText="1"/>
      <protection locked="0"/>
    </xf>
    <xf numFmtId="1" fontId="25" fillId="35" borderId="10" xfId="0" applyNumberFormat="1" applyFont="1" applyFill="1" applyBorder="1" applyAlignment="1" applyProtection="1">
      <alignment horizontal="center" vertical="center" wrapText="1"/>
      <protection locked="0"/>
    </xf>
    <xf numFmtId="3" fontId="25" fillId="0" borderId="10" xfId="0" applyNumberFormat="1"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189" fontId="7" fillId="35" borderId="10" xfId="0" applyNumberFormat="1" applyFont="1" applyFill="1" applyBorder="1" applyAlignment="1" applyProtection="1">
      <alignment horizontal="center" vertical="center" wrapText="1"/>
      <protection locked="0"/>
    </xf>
    <xf numFmtId="189" fontId="25" fillId="35" borderId="10" xfId="0" applyNumberFormat="1" applyFont="1" applyFill="1" applyBorder="1" applyAlignment="1" applyProtection="1">
      <alignment horizontal="center" vertical="center" wrapText="1"/>
      <protection locked="0"/>
    </xf>
    <xf numFmtId="189" fontId="25" fillId="35" borderId="12" xfId="0" applyNumberFormat="1" applyFont="1" applyFill="1" applyBorder="1" applyAlignment="1" applyProtection="1">
      <alignment horizontal="center" vertical="center" wrapText="1"/>
      <protection locked="0"/>
    </xf>
    <xf numFmtId="2"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center" wrapText="1"/>
      <protection locked="0"/>
    </xf>
    <xf numFmtId="2" fontId="7" fillId="0" borderId="10" xfId="0" applyNumberFormat="1" applyFont="1" applyFill="1" applyBorder="1" applyAlignment="1" applyProtection="1">
      <alignment horizontal="center" vertical="center" wrapText="1"/>
      <protection hidden="1"/>
    </xf>
    <xf numFmtId="49" fontId="7" fillId="0" borderId="10" xfId="0" applyNumberFormat="1" applyFont="1" applyFill="1" applyBorder="1" applyAlignment="1" applyProtection="1">
      <alignment horizontal="center" vertical="center" wrapText="1"/>
      <protection locked="0"/>
    </xf>
    <xf numFmtId="0" fontId="21" fillId="0" borderId="0" xfId="0" applyFont="1" applyBorder="1" applyAlignment="1">
      <alignment vertical="center" wrapText="1"/>
    </xf>
    <xf numFmtId="0" fontId="23" fillId="0" borderId="0" xfId="0" applyFont="1" applyBorder="1" applyAlignment="1" applyProtection="1">
      <alignment horizontal="left" vertical="center" wrapText="1"/>
      <protection locked="0"/>
    </xf>
    <xf numFmtId="49" fontId="23" fillId="0" borderId="0" xfId="0" applyNumberFormat="1" applyFont="1" applyBorder="1" applyAlignment="1" applyProtection="1">
      <alignment horizontal="left" vertical="center" wrapText="1"/>
      <protection locked="0"/>
    </xf>
    <xf numFmtId="0" fontId="24" fillId="0" borderId="0" xfId="53" applyFont="1" applyBorder="1" applyAlignment="1" applyProtection="1">
      <alignment horizontal="center" vertical="center" wrapText="1"/>
      <protection/>
    </xf>
    <xf numFmtId="0" fontId="23" fillId="0" borderId="0" xfId="0" applyFont="1" applyBorder="1" applyAlignment="1" applyProtection="1">
      <alignment horizontal="center" vertical="center" wrapText="1"/>
      <protection locked="0"/>
    </xf>
    <xf numFmtId="49" fontId="23" fillId="0" borderId="0" xfId="0" applyNumberFormat="1" applyFont="1" applyBorder="1" applyAlignment="1" applyProtection="1">
      <alignment horizontal="center" vertical="center" wrapText="1"/>
      <protection locked="0"/>
    </xf>
    <xf numFmtId="49" fontId="23" fillId="0" borderId="0" xfId="0" applyNumberFormat="1" applyFont="1" applyFill="1" applyBorder="1" applyAlignment="1" applyProtection="1">
      <alignment horizontal="center" vertical="center" wrapText="1"/>
      <protection locked="0"/>
    </xf>
    <xf numFmtId="0" fontId="21" fillId="0" borderId="0" xfId="0" applyFont="1" applyBorder="1" applyAlignment="1">
      <alignment horizontal="center" vertical="center" wrapText="1"/>
    </xf>
    <xf numFmtId="2" fontId="21" fillId="0" borderId="0" xfId="0" applyNumberFormat="1" applyFont="1" applyBorder="1" applyAlignment="1">
      <alignment horizontal="center" vertical="center" wrapText="1"/>
    </xf>
    <xf numFmtId="1" fontId="0" fillId="0" borderId="10" xfId="0" applyNumberFormat="1" applyBorder="1" applyAlignment="1">
      <alignment horizont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xf>
    <xf numFmtId="49" fontId="28" fillId="0" borderId="10" xfId="0" applyNumberFormat="1" applyFont="1" applyFill="1" applyBorder="1" applyAlignment="1" applyProtection="1">
      <alignment horizontal="left" vertical="center" wrapText="1"/>
      <protection locked="0"/>
    </xf>
    <xf numFmtId="0" fontId="28" fillId="0" borderId="10" xfId="0" applyFont="1" applyFill="1" applyBorder="1" applyAlignment="1" applyProtection="1">
      <alignment horizontal="left" vertical="center" wrapText="1"/>
      <protection locked="0"/>
    </xf>
    <xf numFmtId="1" fontId="28" fillId="0" borderId="10" xfId="0" applyNumberFormat="1" applyFont="1" applyFill="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wrapText="1"/>
      <protection locked="0"/>
    </xf>
    <xf numFmtId="0" fontId="17" fillId="35" borderId="0" xfId="0" applyFont="1" applyFill="1" applyAlignment="1">
      <alignment/>
    </xf>
    <xf numFmtId="49" fontId="13" fillId="0" borderId="10" xfId="0" applyNumberFormat="1"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0" xfId="0" applyFont="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wrapText="1"/>
      <protection locked="0"/>
    </xf>
    <xf numFmtId="2" fontId="11" fillId="0" borderId="10" xfId="0" applyNumberFormat="1" applyFont="1" applyBorder="1" applyAlignment="1">
      <alignment horizontal="center" vertical="center" wrapText="1"/>
    </xf>
    <xf numFmtId="0" fontId="28" fillId="0" borderId="10" xfId="0" applyFont="1" applyBorder="1" applyAlignment="1">
      <alignment wrapText="1"/>
    </xf>
    <xf numFmtId="0" fontId="28" fillId="0" borderId="0" xfId="0" applyFont="1" applyAlignment="1">
      <alignment wrapText="1"/>
    </xf>
    <xf numFmtId="0" fontId="3" fillId="0" borderId="0" xfId="0" applyFont="1" applyAlignment="1">
      <alignment/>
    </xf>
    <xf numFmtId="0" fontId="0" fillId="0" borderId="0" xfId="0" applyFill="1" applyAlignment="1">
      <alignment vertical="center" wrapText="1"/>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
    </xf>
    <xf numFmtId="0" fontId="28" fillId="0" borderId="10" xfId="0" applyFont="1" applyBorder="1" applyAlignment="1" applyProtection="1">
      <alignment horizontal="center" vertical="center"/>
      <protection locked="0"/>
    </xf>
    <xf numFmtId="0" fontId="2" fillId="0" borderId="0" xfId="0" applyFont="1" applyAlignment="1">
      <alignment/>
    </xf>
    <xf numFmtId="0" fontId="26" fillId="35" borderId="0" xfId="0" applyFont="1" applyFill="1" applyAlignment="1">
      <alignment vertical="center" wrapText="1"/>
    </xf>
    <xf numFmtId="0" fontId="26" fillId="35" borderId="0" xfId="0" applyFont="1" applyFill="1" applyAlignment="1">
      <alignment/>
    </xf>
    <xf numFmtId="0" fontId="26" fillId="0" borderId="0" xfId="0" applyFont="1" applyAlignment="1">
      <alignment vertical="center" wrapText="1"/>
    </xf>
    <xf numFmtId="0" fontId="2" fillId="0" borderId="0" xfId="0" applyFont="1" applyAlignment="1">
      <alignment horizontal="center" wrapText="1"/>
    </xf>
    <xf numFmtId="0" fontId="2" fillId="33" borderId="11" xfId="0" applyFont="1" applyFill="1" applyBorder="1" applyAlignment="1">
      <alignment horizontal="center" vertical="center" wrapText="1"/>
    </xf>
    <xf numFmtId="0" fontId="17" fillId="0" borderId="10" xfId="0" applyFont="1" applyBorder="1" applyAlignment="1">
      <alignment vertical="center" wrapText="1"/>
    </xf>
    <xf numFmtId="0" fontId="7" fillId="0" borderId="10" xfId="0" applyFont="1" applyBorder="1" applyAlignment="1" applyProtection="1">
      <alignment vertical="center" wrapText="1"/>
      <protection locked="0"/>
    </xf>
    <xf numFmtId="0" fontId="21" fillId="0" borderId="0" xfId="0" applyNumberFormat="1" applyFont="1" applyBorder="1" applyAlignment="1">
      <alignment vertical="center" wrapText="1"/>
    </xf>
    <xf numFmtId="2" fontId="29" fillId="0" borderId="0" xfId="0" applyNumberFormat="1" applyFont="1" applyBorder="1" applyAlignment="1">
      <alignment horizontal="center" vertical="center" wrapText="1"/>
    </xf>
    <xf numFmtId="0" fontId="30" fillId="0" borderId="10" xfId="0" applyNumberFormat="1" applyFont="1" applyBorder="1" applyAlignment="1" applyProtection="1">
      <alignment horizontal="center" vertical="center" wrapText="1"/>
      <protection locked="0"/>
    </xf>
    <xf numFmtId="0" fontId="8" fillId="0" borderId="10" xfId="0" applyFont="1" applyBorder="1" applyAlignment="1">
      <alignment vertical="center" wrapText="1"/>
    </xf>
    <xf numFmtId="0" fontId="30" fillId="0" borderId="10" xfId="0" applyFont="1" applyBorder="1" applyAlignment="1" applyProtection="1">
      <alignment horizontal="left" vertical="center" wrapText="1"/>
      <protection locked="0"/>
    </xf>
    <xf numFmtId="49" fontId="30" fillId="0" borderId="10" xfId="0" applyNumberFormat="1" applyFont="1" applyBorder="1" applyAlignment="1" applyProtection="1">
      <alignment horizontal="left" vertical="center" wrapText="1"/>
      <protection locked="0"/>
    </xf>
    <xf numFmtId="0" fontId="31" fillId="0" borderId="10" xfId="53"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locked="0"/>
    </xf>
    <xf numFmtId="49" fontId="30" fillId="0" borderId="10" xfId="0" applyNumberFormat="1" applyFont="1" applyBorder="1" applyAlignment="1" applyProtection="1">
      <alignment horizontal="center" vertical="center" wrapText="1"/>
      <protection locked="0"/>
    </xf>
    <xf numFmtId="49" fontId="30"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2" fontId="8" fillId="0" borderId="10" xfId="0" applyNumberFormat="1" applyFont="1" applyBorder="1" applyAlignment="1">
      <alignment horizontal="center" vertical="center" wrapText="1"/>
    </xf>
    <xf numFmtId="0" fontId="30" fillId="0" borderId="10" xfId="0" applyFont="1" applyBorder="1" applyAlignment="1" applyProtection="1">
      <alignment vertical="center" wrapText="1"/>
      <protection locked="0"/>
    </xf>
    <xf numFmtId="0" fontId="30" fillId="0" borderId="10" xfId="0" applyFont="1" applyFill="1" applyBorder="1" applyAlignment="1" applyProtection="1">
      <alignment horizontal="center" vertical="center" wrapText="1"/>
      <protection locked="0"/>
    </xf>
    <xf numFmtId="0" fontId="30" fillId="35" borderId="10" xfId="0" applyFont="1" applyFill="1" applyBorder="1" applyAlignment="1" applyProtection="1">
      <alignment horizontal="left" vertical="center" wrapText="1"/>
      <protection locked="0"/>
    </xf>
    <xf numFmtId="49" fontId="30" fillId="35" borderId="10" xfId="0" applyNumberFormat="1" applyFont="1" applyFill="1" applyBorder="1" applyAlignment="1" applyProtection="1">
      <alignment horizontal="left" vertical="center" wrapText="1"/>
      <protection locked="0"/>
    </xf>
    <xf numFmtId="49" fontId="30" fillId="35" borderId="10" xfId="0" applyNumberFormat="1" applyFont="1" applyFill="1" applyBorder="1" applyAlignment="1" applyProtection="1">
      <alignment horizontal="center" vertical="center" wrapText="1"/>
      <protection locked="0"/>
    </xf>
    <xf numFmtId="0" fontId="30" fillId="35" borderId="10" xfId="0" applyNumberFormat="1" applyFont="1" applyFill="1" applyBorder="1" applyAlignment="1" applyProtection="1">
      <alignment horizontal="center" vertical="center" wrapText="1"/>
      <protection locked="0"/>
    </xf>
    <xf numFmtId="0" fontId="8" fillId="35" borderId="10" xfId="0" applyFont="1" applyFill="1" applyBorder="1" applyAlignment="1">
      <alignment vertical="center" wrapText="1"/>
    </xf>
    <xf numFmtId="0" fontId="31" fillId="0" borderId="10" xfId="53" applyFont="1" applyFill="1" applyBorder="1" applyAlignment="1" applyProtection="1">
      <alignment horizontal="center" vertical="center" wrapText="1"/>
      <protection locked="0"/>
    </xf>
    <xf numFmtId="0" fontId="30" fillId="35" borderId="10" xfId="0"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2" fontId="8" fillId="35" borderId="10" xfId="0" applyNumberFormat="1"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left" wrapText="1"/>
    </xf>
    <xf numFmtId="0" fontId="17" fillId="0" borderId="0" xfId="0" applyFont="1" applyFill="1" applyBorder="1" applyAlignment="1">
      <alignment horizontal="left" vertical="center" wrapText="1"/>
    </xf>
    <xf numFmtId="2" fontId="17" fillId="0" borderId="0" xfId="0" applyNumberFormat="1" applyFont="1" applyAlignment="1">
      <alignment horizontal="center" vertical="center" wrapText="1"/>
    </xf>
    <xf numFmtId="0" fontId="17" fillId="0" borderId="0" xfId="0" applyFont="1" applyAlignment="1">
      <alignment vertical="center" wrapText="1"/>
    </xf>
    <xf numFmtId="0" fontId="17" fillId="0" borderId="0" xfId="0" applyNumberFormat="1" applyFont="1" applyAlignment="1">
      <alignment vertical="center" wrapText="1"/>
    </xf>
    <xf numFmtId="1" fontId="17" fillId="0" borderId="0" xfId="0" applyNumberFormat="1" applyFont="1" applyAlignment="1">
      <alignment horizontal="center"/>
    </xf>
    <xf numFmtId="0" fontId="17" fillId="0" borderId="0" xfId="0" applyNumberFormat="1" applyFont="1" applyAlignment="1">
      <alignment/>
    </xf>
    <xf numFmtId="0" fontId="17" fillId="0" borderId="10" xfId="0" applyFont="1" applyBorder="1" applyAlignment="1">
      <alignment/>
    </xf>
    <xf numFmtId="0" fontId="17" fillId="0" borderId="50" xfId="0" applyFont="1" applyBorder="1" applyAlignment="1">
      <alignment horizontal="center" vertical="center" wrapText="1"/>
    </xf>
    <xf numFmtId="0" fontId="17" fillId="0" borderId="12" xfId="0" applyFont="1" applyBorder="1" applyAlignment="1">
      <alignment vertical="center" wrapText="1"/>
    </xf>
    <xf numFmtId="0" fontId="17" fillId="0" borderId="53" xfId="0" applyFont="1" applyBorder="1" applyAlignment="1">
      <alignment horizontal="center" vertical="center" wrapText="1"/>
    </xf>
    <xf numFmtId="0" fontId="32" fillId="0" borderId="10" xfId="0" applyFont="1" applyBorder="1" applyAlignment="1" applyProtection="1">
      <alignment vertical="center" wrapText="1"/>
      <protection locked="0"/>
    </xf>
    <xf numFmtId="0" fontId="32" fillId="0" borderId="10" xfId="0" applyFont="1" applyBorder="1" applyAlignment="1" applyProtection="1">
      <alignment vertical="center" wrapText="1"/>
      <protection locked="0"/>
    </xf>
    <xf numFmtId="0" fontId="17" fillId="35" borderId="10" xfId="0" applyFont="1" applyFill="1" applyBorder="1" applyAlignment="1">
      <alignment/>
    </xf>
    <xf numFmtId="49" fontId="32" fillId="0" borderId="10" xfId="0" applyNumberFormat="1" applyFont="1" applyBorder="1" applyAlignment="1" applyProtection="1">
      <alignment vertical="center" wrapText="1"/>
      <protection locked="0"/>
    </xf>
    <xf numFmtId="0" fontId="32" fillId="0" borderId="10" xfId="0" applyFont="1" applyBorder="1" applyAlignment="1" applyProtection="1">
      <alignment vertical="center" wrapText="1"/>
      <protection locked="0"/>
    </xf>
    <xf numFmtId="1" fontId="11" fillId="34" borderId="10" xfId="0" applyNumberFormat="1" applyFont="1" applyFill="1" applyBorder="1" applyAlignment="1">
      <alignment horizontal="center" vertical="center" wrapText="1"/>
    </xf>
    <xf numFmtId="1" fontId="11" fillId="34" borderId="10" xfId="0" applyNumberFormat="1" applyFont="1" applyFill="1" applyBorder="1" applyAlignment="1">
      <alignment wrapText="1"/>
    </xf>
    <xf numFmtId="2" fontId="11" fillId="34" borderId="10" xfId="0" applyNumberFormat="1" applyFont="1" applyFill="1" applyBorder="1" applyAlignment="1">
      <alignment horizontal="center" vertical="center" wrapText="1"/>
    </xf>
    <xf numFmtId="2" fontId="11" fillId="34" borderId="10" xfId="0" applyNumberFormat="1" applyFont="1" applyFill="1" applyBorder="1" applyAlignment="1">
      <alignment wrapText="1"/>
    </xf>
    <xf numFmtId="0" fontId="6" fillId="33" borderId="38" xfId="0" applyFont="1" applyFill="1" applyBorder="1" applyAlignment="1">
      <alignment horizontal="center" vertical="center" wrapText="1"/>
    </xf>
    <xf numFmtId="0" fontId="11" fillId="0" borderId="21" xfId="0" applyFont="1" applyBorder="1" applyAlignment="1">
      <alignment wrapText="1"/>
    </xf>
    <xf numFmtId="1" fontId="6" fillId="33" borderId="38" xfId="0" applyNumberFormat="1" applyFont="1" applyFill="1" applyBorder="1" applyAlignment="1">
      <alignment horizontal="center" vertical="center" wrapText="1"/>
    </xf>
    <xf numFmtId="0" fontId="11" fillId="0" borderId="29" xfId="0" applyFont="1" applyFill="1" applyBorder="1" applyAlignment="1">
      <alignment horizontal="left" vertical="center" wrapText="1"/>
    </xf>
    <xf numFmtId="0" fontId="11" fillId="0" borderId="12" xfId="0" applyFont="1" applyFill="1" applyBorder="1" applyAlignment="1">
      <alignment horizontal="left" vertical="center" wrapText="1"/>
    </xf>
    <xf numFmtId="1" fontId="19" fillId="34" borderId="29" xfId="0" applyNumberFormat="1" applyFont="1" applyFill="1" applyBorder="1" applyAlignment="1">
      <alignment horizontal="center" vertical="center" wrapText="1"/>
    </xf>
    <xf numFmtId="1" fontId="19" fillId="34" borderId="12" xfId="0" applyNumberFormat="1" applyFont="1" applyFill="1" applyBorder="1" applyAlignment="1">
      <alignment horizontal="center" vertical="center" wrapText="1"/>
    </xf>
    <xf numFmtId="1" fontId="20" fillId="35" borderId="29" xfId="0" applyNumberFormat="1" applyFont="1" applyFill="1" applyBorder="1" applyAlignment="1">
      <alignment horizontal="center" vertical="center" wrapText="1"/>
    </xf>
    <xf numFmtId="1" fontId="20" fillId="35" borderId="12" xfId="0" applyNumberFormat="1" applyFont="1" applyFill="1" applyBorder="1" applyAlignment="1">
      <alignment horizontal="center" vertical="center" wrapText="1"/>
    </xf>
    <xf numFmtId="0" fontId="6" fillId="0" borderId="54" xfId="0" applyFont="1" applyFill="1" applyBorder="1" applyAlignment="1">
      <alignment horizontal="center" vertical="center" wrapText="1"/>
    </xf>
    <xf numFmtId="0" fontId="11" fillId="0" borderId="55" xfId="0" applyFont="1" applyBorder="1" applyAlignment="1">
      <alignment wrapText="1"/>
    </xf>
    <xf numFmtId="0" fontId="11" fillId="0" borderId="56" xfId="0" applyFont="1" applyBorder="1" applyAlignment="1">
      <alignment wrapText="1"/>
    </xf>
    <xf numFmtId="0" fontId="6" fillId="0" borderId="57" xfId="0" applyFont="1" applyFill="1" applyBorder="1" applyAlignment="1">
      <alignment horizontal="center" vertical="center" textRotation="90" wrapText="1"/>
    </xf>
    <xf numFmtId="0" fontId="11" fillId="0" borderId="52" xfId="0" applyFont="1" applyBorder="1" applyAlignment="1">
      <alignment wrapText="1"/>
    </xf>
    <xf numFmtId="0" fontId="11" fillId="0" borderId="50" xfId="0" applyFont="1" applyBorder="1" applyAlignment="1">
      <alignment wrapText="1"/>
    </xf>
    <xf numFmtId="0" fontId="11" fillId="0" borderId="58" xfId="0" applyFont="1" applyFill="1" applyBorder="1" applyAlignment="1">
      <alignment horizontal="left" vertical="center" wrapText="1"/>
    </xf>
    <xf numFmtId="0" fontId="11" fillId="0" borderId="12" xfId="0" applyFont="1" applyBorder="1" applyAlignment="1">
      <alignment wrapText="1"/>
    </xf>
    <xf numFmtId="0" fontId="11" fillId="0" borderId="48" xfId="0" applyFont="1" applyBorder="1" applyAlignment="1">
      <alignment wrapText="1"/>
    </xf>
    <xf numFmtId="0" fontId="2" fillId="0" borderId="0" xfId="0" applyFont="1" applyAlignment="1">
      <alignment/>
    </xf>
    <xf numFmtId="0" fontId="2" fillId="0" borderId="0" xfId="0" applyFont="1" applyAlignment="1">
      <alignment horizontal="center"/>
    </xf>
    <xf numFmtId="0" fontId="6" fillId="33" borderId="37" xfId="0" applyFont="1" applyFill="1" applyBorder="1" applyAlignment="1">
      <alignment horizontal="center" wrapText="1"/>
    </xf>
    <xf numFmtId="0" fontId="6" fillId="33" borderId="59" xfId="0" applyFont="1" applyFill="1" applyBorder="1" applyAlignment="1">
      <alignment horizontal="center" wrapText="1"/>
    </xf>
    <xf numFmtId="0" fontId="11" fillId="0" borderId="60" xfId="0" applyFont="1" applyBorder="1" applyAlignment="1">
      <alignment wrapText="1"/>
    </xf>
    <xf numFmtId="0" fontId="6" fillId="33" borderId="37" xfId="0" applyFont="1" applyFill="1" applyBorder="1" applyAlignment="1">
      <alignment horizontal="center" vertical="center" wrapText="1"/>
    </xf>
    <xf numFmtId="0" fontId="11" fillId="0" borderId="47" xfId="0" applyFont="1" applyBorder="1" applyAlignment="1">
      <alignment wrapText="1"/>
    </xf>
    <xf numFmtId="0" fontId="6" fillId="33" borderId="47" xfId="0" applyFont="1" applyFill="1" applyBorder="1" applyAlignment="1">
      <alignment wrapText="1"/>
    </xf>
    <xf numFmtId="0" fontId="6" fillId="33" borderId="21" xfId="0" applyFont="1" applyFill="1" applyBorder="1" applyAlignment="1">
      <alignment wrapText="1"/>
    </xf>
    <xf numFmtId="0" fontId="11" fillId="0" borderId="29" xfId="0" applyFont="1" applyBorder="1" applyAlignment="1">
      <alignment horizontal="center" vertical="center" wrapText="1"/>
    </xf>
    <xf numFmtId="0" fontId="6" fillId="0" borderId="44" xfId="0" applyFont="1" applyFill="1" applyBorder="1" applyAlignment="1">
      <alignment horizontal="center" vertical="center" wrapText="1"/>
    </xf>
    <xf numFmtId="0" fontId="11" fillId="0" borderId="40" xfId="0" applyFont="1" applyBorder="1" applyAlignment="1">
      <alignment wrapText="1"/>
    </xf>
    <xf numFmtId="0" fontId="11" fillId="0" borderId="61" xfId="0" applyFont="1" applyBorder="1" applyAlignment="1">
      <alignment wrapText="1"/>
    </xf>
    <xf numFmtId="0" fontId="6" fillId="0" borderId="44" xfId="0" applyFont="1" applyBorder="1" applyAlignment="1">
      <alignment horizontal="center" vertical="center" wrapText="1"/>
    </xf>
    <xf numFmtId="0" fontId="11" fillId="0" borderId="36"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29" xfId="0" applyFont="1" applyBorder="1" applyAlignment="1">
      <alignment vertical="center" wrapText="1"/>
    </xf>
    <xf numFmtId="0" fontId="11" fillId="0" borderId="12" xfId="0" applyFont="1" applyBorder="1" applyAlignment="1">
      <alignment vertical="center" wrapText="1"/>
    </xf>
    <xf numFmtId="0" fontId="6" fillId="0" borderId="54" xfId="0" applyFont="1" applyBorder="1" applyAlignment="1">
      <alignment horizontal="center" vertical="center" wrapText="1"/>
    </xf>
    <xf numFmtId="0" fontId="6" fillId="0" borderId="57" xfId="0" applyFont="1" applyBorder="1" applyAlignment="1">
      <alignment horizontal="center" vertical="center" textRotation="90" wrapText="1"/>
    </xf>
    <xf numFmtId="0" fontId="11" fillId="0" borderId="29" xfId="0" applyFont="1" applyBorder="1" applyAlignment="1">
      <alignment horizontal="left" vertical="center" wrapText="1"/>
    </xf>
    <xf numFmtId="0" fontId="11" fillId="0" borderId="62" xfId="0" applyFont="1" applyBorder="1" applyAlignment="1">
      <alignment horizontal="left" vertical="center" wrapText="1"/>
    </xf>
    <xf numFmtId="0" fontId="11" fillId="0" borderId="27" xfId="0" applyFont="1" applyBorder="1" applyAlignment="1">
      <alignment wrapText="1"/>
    </xf>
    <xf numFmtId="0" fontId="11" fillId="0" borderId="31" xfId="0" applyFont="1" applyBorder="1" applyAlignment="1">
      <alignment wrapText="1"/>
    </xf>
    <xf numFmtId="49" fontId="11" fillId="0" borderId="29"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0" fontId="11" fillId="0" borderId="58"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1" fontId="20" fillId="35" borderId="48" xfId="0" applyNumberFormat="1" applyFont="1" applyFill="1" applyBorder="1" applyAlignment="1">
      <alignment horizontal="center" vertical="center" wrapText="1"/>
    </xf>
    <xf numFmtId="0" fontId="6" fillId="0" borderId="0" xfId="0" applyFont="1" applyAlignment="1">
      <alignment horizont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Alignment="1">
      <alignment horizontal="center" wrapText="1"/>
    </xf>
    <xf numFmtId="0" fontId="3" fillId="33" borderId="5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6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hemicalbulletin.ro/Chemical-Bulletin-Issues.html" TargetMode="External" /><Relationship Id="rId2" Type="http://schemas.openxmlformats.org/officeDocument/2006/relationships/hyperlink" Target="http://www.ct.upt.ro/buletinhidro/issues.htm" TargetMode="External" /><Relationship Id="rId3" Type="http://schemas.openxmlformats.org/officeDocument/2006/relationships/hyperlink" Target="http://www.ct.upt.ro/buletinhidro/issues.htm" TargetMode="External" /><Relationship Id="rId4" Type="http://schemas.openxmlformats.org/officeDocument/2006/relationships/hyperlink" Target="http://www.ct.upt.ro/buletinhidro/issues.htm" TargetMode="External" /><Relationship Id="rId5" Type="http://schemas.openxmlformats.org/officeDocument/2006/relationships/hyperlink" Target="http://www.wseas.us/e-library/conferences/2009/timisoara/SSE1/SSE1-00.pdf/%20Web%20of%20Science" TargetMode="External" /><Relationship Id="rId6" Type="http://schemas.openxmlformats.org/officeDocument/2006/relationships/hyperlink" Target="http://www.ct.upt.ro/buletinhidro/issues.htm" TargetMode="External" /><Relationship Id="rId7" Type="http://schemas.openxmlformats.org/officeDocument/2006/relationships/hyperlink" Target="http://www.ct.upt.ro/buletinhidro/issues.htm" TargetMode="External" /><Relationship Id="rId8"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B44" sqref="B44"/>
    </sheetView>
  </sheetViews>
  <sheetFormatPr defaultColWidth="9.140625" defaultRowHeight="11.25"/>
  <cols>
    <col min="1" max="1" width="40.57421875" style="0" bestFit="1" customWidth="1"/>
    <col min="2" max="2" width="9.00390625" style="133" customWidth="1"/>
  </cols>
  <sheetData>
    <row r="1" ht="11.25">
      <c r="A1" s="2" t="s">
        <v>295</v>
      </c>
    </row>
    <row r="2" spans="1:2" ht="11.25">
      <c r="A2" s="2" t="s">
        <v>258</v>
      </c>
      <c r="B2" s="133" t="s">
        <v>296</v>
      </c>
    </row>
    <row r="3" spans="1:2" ht="11.25">
      <c r="A3" s="2" t="s">
        <v>259</v>
      </c>
      <c r="B3" s="134" t="s">
        <v>297</v>
      </c>
    </row>
    <row r="5" spans="1:2" ht="11.25">
      <c r="A5" s="2" t="s">
        <v>260</v>
      </c>
      <c r="B5" s="133" t="s">
        <v>298</v>
      </c>
    </row>
    <row r="7" spans="1:2" ht="11.25">
      <c r="A7" s="2" t="s">
        <v>261</v>
      </c>
      <c r="B7" s="133">
        <v>1</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3"/>
  </sheetPr>
  <dimension ref="A1:K91"/>
  <sheetViews>
    <sheetView view="pageLayout" zoomScale="50" zoomScaleNormal="55" zoomScaleSheetLayoutView="68" zoomScalePageLayoutView="50" workbookViewId="0" topLeftCell="C4">
      <selection activeCell="E17" sqref="E17"/>
    </sheetView>
  </sheetViews>
  <sheetFormatPr defaultColWidth="9.140625" defaultRowHeight="11.25"/>
  <cols>
    <col min="1" max="1" width="6.140625" style="0" customWidth="1"/>
    <col min="2" max="2" width="53.8515625" style="0" customWidth="1"/>
    <col min="3" max="3" width="63.28125" style="0" bestFit="1" customWidth="1"/>
    <col min="4" max="4" width="45.421875" style="0" customWidth="1"/>
    <col min="5" max="5" width="21.00390625" style="0" customWidth="1"/>
    <col min="6" max="6" width="13.57421875" style="0" customWidth="1"/>
    <col min="7" max="7" width="18.421875" style="0" customWidth="1"/>
    <col min="8" max="9" width="10.28125" style="0" customWidth="1"/>
    <col min="10" max="10" width="15.140625" style="0" customWidth="1"/>
  </cols>
  <sheetData>
    <row r="1" spans="1:2" s="1" customFormat="1" ht="15">
      <c r="A1" s="293" t="s">
        <v>295</v>
      </c>
      <c r="B1" s="293"/>
    </row>
    <row r="2" spans="1:2" s="1" customFormat="1" ht="15">
      <c r="A2" s="293" t="s">
        <v>67</v>
      </c>
      <c r="B2" s="293"/>
    </row>
    <row r="3" spans="1:2" s="1" customFormat="1" ht="15">
      <c r="A3" s="293" t="s">
        <v>68</v>
      </c>
      <c r="B3" s="132"/>
    </row>
    <row r="4" spans="1:2" s="1" customFormat="1" ht="10.5" customHeight="1">
      <c r="A4" s="132"/>
      <c r="B4" s="132"/>
    </row>
    <row r="5" spans="1:11" s="1" customFormat="1" ht="15">
      <c r="A5" s="3"/>
      <c r="B5" s="3"/>
      <c r="C5" s="3"/>
      <c r="D5" s="3"/>
      <c r="E5" s="3"/>
      <c r="F5" s="3"/>
      <c r="G5" s="3"/>
      <c r="H5" s="3"/>
      <c r="I5" s="3"/>
      <c r="J5" s="3"/>
      <c r="K5" s="3"/>
    </row>
    <row r="6" spans="1:11" s="1" customFormat="1" ht="15">
      <c r="A6" s="3"/>
      <c r="B6" s="3"/>
      <c r="C6" s="3"/>
      <c r="D6" s="3"/>
      <c r="E6" s="3"/>
      <c r="F6" s="3"/>
      <c r="G6" s="3"/>
      <c r="H6" s="3"/>
      <c r="I6" s="3"/>
      <c r="J6" s="3"/>
      <c r="K6" s="3"/>
    </row>
    <row r="7" spans="1:4" s="1" customFormat="1" ht="21" customHeight="1">
      <c r="A7" s="397" t="s">
        <v>84</v>
      </c>
      <c r="B7" s="397"/>
      <c r="C7" s="397"/>
      <c r="D7" s="9"/>
    </row>
    <row r="8" spans="1:11" s="1" customFormat="1" ht="12.75">
      <c r="A8" s="397"/>
      <c r="B8" s="397"/>
      <c r="C8" s="397"/>
      <c r="D8" s="9"/>
      <c r="E8" s="4"/>
      <c r="F8" s="10"/>
      <c r="G8" s="10"/>
      <c r="H8" s="10"/>
      <c r="I8" s="10"/>
      <c r="J8" s="4"/>
      <c r="K8" s="4"/>
    </row>
    <row r="9" spans="1:11" s="1" customFormat="1" ht="12.75">
      <c r="A9" s="9"/>
      <c r="B9" s="9"/>
      <c r="C9" s="9"/>
      <c r="D9" s="9"/>
      <c r="E9" s="4"/>
      <c r="F9" s="10"/>
      <c r="G9" s="10"/>
      <c r="H9" s="10"/>
      <c r="I9" s="10"/>
      <c r="J9" s="4"/>
      <c r="K9" s="4"/>
    </row>
    <row r="10" spans="1:11" ht="12" thickBot="1">
      <c r="A10" s="43"/>
      <c r="B10" s="5"/>
      <c r="C10" s="5"/>
      <c r="D10" s="5"/>
      <c r="E10" s="32"/>
      <c r="F10" s="5"/>
      <c r="G10" s="5"/>
      <c r="H10" s="5"/>
      <c r="I10" s="5"/>
      <c r="J10" s="5"/>
      <c r="K10" s="5"/>
    </row>
    <row r="11" spans="1:11" ht="57" customHeight="1" thickBot="1">
      <c r="A11" s="298" t="s">
        <v>263</v>
      </c>
      <c r="B11" s="298" t="s">
        <v>264</v>
      </c>
      <c r="C11" s="298" t="s">
        <v>265</v>
      </c>
      <c r="D11" s="298" t="s">
        <v>284</v>
      </c>
      <c r="E11" s="298" t="s">
        <v>103</v>
      </c>
      <c r="F11" s="298" t="s">
        <v>267</v>
      </c>
      <c r="G11" s="298" t="s">
        <v>285</v>
      </c>
      <c r="H11" s="298" t="s">
        <v>286</v>
      </c>
      <c r="I11" s="298" t="s">
        <v>270</v>
      </c>
      <c r="J11" s="298" t="s">
        <v>156</v>
      </c>
      <c r="K11" s="5"/>
    </row>
    <row r="12" spans="1:11" ht="15.75" customHeight="1">
      <c r="A12" s="269"/>
      <c r="B12" s="261"/>
      <c r="C12" s="261"/>
      <c r="D12" s="261"/>
      <c r="E12" s="301"/>
      <c r="F12" s="261"/>
      <c r="G12" s="261"/>
      <c r="H12" s="261"/>
      <c r="I12" s="261"/>
      <c r="J12" s="302">
        <f>SUM(J13:J100)</f>
        <v>84.25</v>
      </c>
      <c r="K12" s="5"/>
    </row>
    <row r="13" spans="1:11" ht="94.5">
      <c r="A13" s="303">
        <v>1</v>
      </c>
      <c r="B13" s="304" t="s">
        <v>85</v>
      </c>
      <c r="C13" s="305" t="s">
        <v>86</v>
      </c>
      <c r="D13" s="306" t="s">
        <v>398</v>
      </c>
      <c r="E13" s="307" t="s">
        <v>98</v>
      </c>
      <c r="F13" s="308">
        <v>2008</v>
      </c>
      <c r="G13" s="309" t="s">
        <v>87</v>
      </c>
      <c r="H13" s="310" t="s">
        <v>27</v>
      </c>
      <c r="I13" s="311">
        <v>4</v>
      </c>
      <c r="J13" s="312">
        <f aca="true" t="shared" si="0" ref="J13:J22">20/I13</f>
        <v>5</v>
      </c>
      <c r="K13" s="5"/>
    </row>
    <row r="14" spans="1:11" ht="102.75" customHeight="1">
      <c r="A14" s="303">
        <f aca="true" t="shared" si="1" ref="A14:A22">A13+1</f>
        <v>2</v>
      </c>
      <c r="B14" s="304" t="s">
        <v>406</v>
      </c>
      <c r="C14" s="313" t="s">
        <v>395</v>
      </c>
      <c r="D14" s="306" t="s">
        <v>398</v>
      </c>
      <c r="E14" s="307" t="s">
        <v>98</v>
      </c>
      <c r="F14" s="308">
        <v>2012</v>
      </c>
      <c r="G14" s="308" t="s">
        <v>388</v>
      </c>
      <c r="H14" s="314" t="s">
        <v>27</v>
      </c>
      <c r="I14" s="311">
        <v>2</v>
      </c>
      <c r="J14" s="312">
        <f t="shared" si="0"/>
        <v>10</v>
      </c>
      <c r="K14" s="5"/>
    </row>
    <row r="15" spans="1:11" ht="94.5">
      <c r="A15" s="303">
        <f t="shared" si="1"/>
        <v>3</v>
      </c>
      <c r="B15" s="304" t="s">
        <v>88</v>
      </c>
      <c r="C15" s="305" t="s">
        <v>89</v>
      </c>
      <c r="D15" s="306" t="s">
        <v>398</v>
      </c>
      <c r="E15" s="307" t="s">
        <v>98</v>
      </c>
      <c r="F15" s="308">
        <v>2008</v>
      </c>
      <c r="G15" s="309" t="s">
        <v>90</v>
      </c>
      <c r="H15" s="310" t="s">
        <v>29</v>
      </c>
      <c r="I15" s="311">
        <v>6</v>
      </c>
      <c r="J15" s="312">
        <f t="shared" si="0"/>
        <v>3.3333333333333335</v>
      </c>
      <c r="K15" s="5"/>
    </row>
    <row r="16" spans="1:11" ht="106.5" customHeight="1">
      <c r="A16" s="303">
        <f t="shared" si="1"/>
        <v>4</v>
      </c>
      <c r="B16" s="304" t="s">
        <v>405</v>
      </c>
      <c r="C16" s="305" t="s">
        <v>396</v>
      </c>
      <c r="D16" s="306" t="s">
        <v>398</v>
      </c>
      <c r="E16" s="307" t="s">
        <v>98</v>
      </c>
      <c r="F16" s="308">
        <v>2010</v>
      </c>
      <c r="G16" s="309" t="s">
        <v>389</v>
      </c>
      <c r="H16" s="310" t="s">
        <v>28</v>
      </c>
      <c r="I16" s="311">
        <v>2</v>
      </c>
      <c r="J16" s="312">
        <f t="shared" si="0"/>
        <v>10</v>
      </c>
      <c r="K16" s="5"/>
    </row>
    <row r="17" spans="1:11" ht="228" customHeight="1">
      <c r="A17" s="303">
        <f t="shared" si="1"/>
        <v>5</v>
      </c>
      <c r="B17" s="304" t="s">
        <v>394</v>
      </c>
      <c r="C17" s="305" t="s">
        <v>99</v>
      </c>
      <c r="D17" s="306" t="s">
        <v>72</v>
      </c>
      <c r="E17" s="307" t="s">
        <v>81</v>
      </c>
      <c r="F17" s="308">
        <v>2010</v>
      </c>
      <c r="G17" s="309" t="s">
        <v>390</v>
      </c>
      <c r="H17" s="310" t="s">
        <v>27</v>
      </c>
      <c r="I17" s="311">
        <v>2</v>
      </c>
      <c r="J17" s="312">
        <f t="shared" si="0"/>
        <v>10</v>
      </c>
      <c r="K17" s="5"/>
    </row>
    <row r="18" spans="1:11" ht="216" customHeight="1">
      <c r="A18" s="303">
        <f t="shared" si="1"/>
        <v>6</v>
      </c>
      <c r="B18" s="304" t="s">
        <v>404</v>
      </c>
      <c r="C18" s="315" t="s">
        <v>393</v>
      </c>
      <c r="D18" s="316" t="s">
        <v>73</v>
      </c>
      <c r="E18" s="311" t="s">
        <v>82</v>
      </c>
      <c r="F18" s="308">
        <v>2010</v>
      </c>
      <c r="G18" s="309" t="s">
        <v>390</v>
      </c>
      <c r="H18" s="310" t="s">
        <v>27</v>
      </c>
      <c r="I18" s="311">
        <v>2</v>
      </c>
      <c r="J18" s="312">
        <f t="shared" si="0"/>
        <v>10</v>
      </c>
      <c r="K18" s="5"/>
    </row>
    <row r="19" spans="1:11" s="242" customFormat="1" ht="109.5" customHeight="1">
      <c r="A19" s="303">
        <f t="shared" si="1"/>
        <v>7</v>
      </c>
      <c r="B19" s="304" t="s">
        <v>402</v>
      </c>
      <c r="C19" s="305" t="s">
        <v>400</v>
      </c>
      <c r="D19" s="306" t="s">
        <v>392</v>
      </c>
      <c r="E19" s="311" t="s">
        <v>83</v>
      </c>
      <c r="F19" s="308">
        <v>2010</v>
      </c>
      <c r="G19" s="317" t="s">
        <v>407</v>
      </c>
      <c r="H19" s="310" t="s">
        <v>29</v>
      </c>
      <c r="I19" s="311">
        <v>3</v>
      </c>
      <c r="J19" s="312">
        <f t="shared" si="0"/>
        <v>6.666666666666667</v>
      </c>
      <c r="K19" s="296"/>
    </row>
    <row r="20" spans="1:11" ht="116.25" customHeight="1">
      <c r="A20" s="303">
        <f t="shared" si="1"/>
        <v>8</v>
      </c>
      <c r="B20" s="304" t="s">
        <v>401</v>
      </c>
      <c r="C20" s="305" t="s">
        <v>399</v>
      </c>
      <c r="D20" s="306" t="s">
        <v>392</v>
      </c>
      <c r="E20" s="311" t="s">
        <v>83</v>
      </c>
      <c r="F20" s="308">
        <v>2010</v>
      </c>
      <c r="G20" s="317" t="s">
        <v>407</v>
      </c>
      <c r="H20" s="310" t="s">
        <v>30</v>
      </c>
      <c r="I20" s="311">
        <v>4</v>
      </c>
      <c r="J20" s="312">
        <f t="shared" si="0"/>
        <v>5</v>
      </c>
      <c r="K20" s="5"/>
    </row>
    <row r="21" spans="1:11" ht="94.5">
      <c r="A21" s="303">
        <f t="shared" si="1"/>
        <v>9</v>
      </c>
      <c r="B21" s="304" t="s">
        <v>403</v>
      </c>
      <c r="C21" s="305" t="s">
        <v>397</v>
      </c>
      <c r="D21" s="306" t="s">
        <v>398</v>
      </c>
      <c r="E21" s="307" t="s">
        <v>98</v>
      </c>
      <c r="F21" s="308">
        <v>2013</v>
      </c>
      <c r="G21" s="309" t="s">
        <v>391</v>
      </c>
      <c r="H21" s="310" t="s">
        <v>31</v>
      </c>
      <c r="I21" s="311">
        <v>5</v>
      </c>
      <c r="J21" s="312">
        <f t="shared" si="0"/>
        <v>4</v>
      </c>
      <c r="K21" s="5"/>
    </row>
    <row r="22" spans="1:11" ht="94.5">
      <c r="A22" s="303">
        <f t="shared" si="1"/>
        <v>10</v>
      </c>
      <c r="B22" s="304" t="s">
        <v>91</v>
      </c>
      <c r="C22" s="305" t="s">
        <v>92</v>
      </c>
      <c r="D22" s="306" t="s">
        <v>398</v>
      </c>
      <c r="E22" s="307" t="s">
        <v>98</v>
      </c>
      <c r="F22" s="308">
        <v>2008</v>
      </c>
      <c r="G22" s="309" t="s">
        <v>93</v>
      </c>
      <c r="H22" s="310" t="s">
        <v>28</v>
      </c>
      <c r="I22" s="311">
        <v>5</v>
      </c>
      <c r="J22" s="312">
        <f t="shared" si="0"/>
        <v>4</v>
      </c>
      <c r="K22" s="5"/>
    </row>
    <row r="23" spans="1:11" s="295" customFormat="1" ht="126.75" customHeight="1">
      <c r="A23" s="318">
        <v>11</v>
      </c>
      <c r="B23" s="319" t="s">
        <v>70</v>
      </c>
      <c r="C23" s="315" t="s">
        <v>356</v>
      </c>
      <c r="D23" s="315" t="s">
        <v>9</v>
      </c>
      <c r="E23" s="320" t="s">
        <v>74</v>
      </c>
      <c r="F23" s="321">
        <v>2009</v>
      </c>
      <c r="G23" s="317" t="s">
        <v>407</v>
      </c>
      <c r="H23" s="322" t="s">
        <v>357</v>
      </c>
      <c r="I23" s="323">
        <v>4</v>
      </c>
      <c r="J23" s="324">
        <f>25/I23</f>
        <v>6.25</v>
      </c>
      <c r="K23" s="294"/>
    </row>
    <row r="24" spans="1:11" ht="94.5">
      <c r="A24" s="303">
        <v>12</v>
      </c>
      <c r="B24" s="304" t="s">
        <v>94</v>
      </c>
      <c r="C24" s="305" t="s">
        <v>95</v>
      </c>
      <c r="D24" s="306" t="s">
        <v>398</v>
      </c>
      <c r="E24" s="307" t="s">
        <v>98</v>
      </c>
      <c r="F24" s="308">
        <v>2006</v>
      </c>
      <c r="G24" s="309" t="s">
        <v>96</v>
      </c>
      <c r="H24" s="310" t="s">
        <v>97</v>
      </c>
      <c r="I24" s="311">
        <v>2</v>
      </c>
      <c r="J24" s="312">
        <f>20/I24</f>
        <v>10</v>
      </c>
      <c r="K24" s="5"/>
    </row>
    <row r="25" spans="1:11" ht="18.75">
      <c r="A25" s="53"/>
      <c r="B25" s="261"/>
      <c r="C25" s="262"/>
      <c r="D25" s="263"/>
      <c r="E25" s="264"/>
      <c r="F25" s="265"/>
      <c r="G25" s="266"/>
      <c r="H25" s="267"/>
      <c r="I25" s="268"/>
      <c r="J25" s="269"/>
      <c r="K25" s="5"/>
    </row>
    <row r="26" spans="1:11" ht="15.75">
      <c r="A26" s="53"/>
      <c r="B26" s="5"/>
      <c r="C26" s="5"/>
      <c r="D26" s="5"/>
      <c r="E26" s="32"/>
      <c r="F26" s="5"/>
      <c r="G26" s="5"/>
      <c r="H26" s="5"/>
      <c r="I26" s="5"/>
      <c r="J26" s="5"/>
      <c r="K26" s="5"/>
    </row>
    <row r="27" spans="1:5" ht="11.25">
      <c r="A27" s="35"/>
      <c r="E27" s="33"/>
    </row>
    <row r="28" spans="1:5" ht="11.25">
      <c r="A28" s="35"/>
      <c r="E28" s="33"/>
    </row>
    <row r="29" spans="1:5" ht="11.25">
      <c r="A29" s="35"/>
      <c r="E29" s="33"/>
    </row>
    <row r="30" spans="1:5" ht="11.25">
      <c r="A30" s="35"/>
      <c r="E30" s="33"/>
    </row>
    <row r="31" spans="1:5" ht="11.25">
      <c r="A31" s="35"/>
      <c r="E31" s="33"/>
    </row>
    <row r="32" spans="1:5" ht="11.25">
      <c r="A32" s="35"/>
      <c r="E32" s="33"/>
    </row>
    <row r="33" spans="1:5" ht="11.25">
      <c r="A33" s="35"/>
      <c r="E33" s="33"/>
    </row>
    <row r="34" spans="1:5" ht="11.25">
      <c r="A34" s="35"/>
      <c r="E34" s="33"/>
    </row>
    <row r="35" spans="1:5" ht="11.25">
      <c r="A35" s="35"/>
      <c r="E35" s="33"/>
    </row>
    <row r="36" spans="1:5" ht="11.25">
      <c r="A36" s="35"/>
      <c r="E36" s="33"/>
    </row>
    <row r="37" spans="1:5" ht="11.25">
      <c r="A37" s="35"/>
      <c r="E37" s="33"/>
    </row>
    <row r="38" spans="1:5" ht="11.25">
      <c r="A38" s="35"/>
      <c r="E38" s="33"/>
    </row>
    <row r="39" spans="1:5" ht="11.25">
      <c r="A39" s="35"/>
      <c r="E39" s="33"/>
    </row>
    <row r="40" spans="1:5" ht="11.25">
      <c r="A40" s="35"/>
      <c r="E40" s="33"/>
    </row>
    <row r="41" spans="1:5" ht="11.25">
      <c r="A41" s="35"/>
      <c r="E41" s="33"/>
    </row>
    <row r="42" spans="1:5" ht="11.25">
      <c r="A42" s="35"/>
      <c r="E42" s="33"/>
    </row>
    <row r="43" spans="1:5" ht="11.25">
      <c r="A43" s="35"/>
      <c r="E43" s="33"/>
    </row>
    <row r="44" ht="11.25">
      <c r="A44" s="35"/>
    </row>
    <row r="45" ht="11.25">
      <c r="A45" s="35"/>
    </row>
    <row r="46" ht="11.25">
      <c r="A46" s="35"/>
    </row>
    <row r="47" ht="11.25">
      <c r="A47" s="35"/>
    </row>
    <row r="48" ht="11.25">
      <c r="A48" s="35"/>
    </row>
    <row r="49" ht="11.25">
      <c r="A49" s="35"/>
    </row>
    <row r="50" ht="11.25">
      <c r="A50" s="35"/>
    </row>
    <row r="51" ht="11.25">
      <c r="A51" s="35"/>
    </row>
    <row r="52" ht="11.25">
      <c r="A52" s="35"/>
    </row>
    <row r="53" ht="11.25">
      <c r="A53" s="35"/>
    </row>
    <row r="54" ht="11.25">
      <c r="A54" s="35"/>
    </row>
    <row r="55" ht="11.25">
      <c r="A55" s="35"/>
    </row>
    <row r="56" ht="11.25">
      <c r="A56" s="35"/>
    </row>
    <row r="57" ht="11.25">
      <c r="A57" s="35"/>
    </row>
    <row r="58" ht="11.25">
      <c r="A58" s="35"/>
    </row>
    <row r="59" ht="11.25">
      <c r="A59" s="35"/>
    </row>
    <row r="60" ht="11.25">
      <c r="A60" s="35"/>
    </row>
    <row r="61" ht="11.25">
      <c r="A61" s="35"/>
    </row>
    <row r="62" ht="11.25">
      <c r="A62" s="35"/>
    </row>
    <row r="63" ht="11.25">
      <c r="A63" s="35"/>
    </row>
    <row r="64" ht="11.25">
      <c r="A64" s="35"/>
    </row>
    <row r="65" ht="11.25">
      <c r="A65" s="35"/>
    </row>
    <row r="66" ht="11.25">
      <c r="A66" s="35"/>
    </row>
    <row r="67" ht="11.25">
      <c r="A67" s="35"/>
    </row>
    <row r="68" ht="11.25">
      <c r="A68" s="35"/>
    </row>
    <row r="69" ht="11.25">
      <c r="A69" s="35"/>
    </row>
    <row r="70" ht="11.25">
      <c r="A70" s="35"/>
    </row>
    <row r="71" ht="11.25">
      <c r="A71" s="35"/>
    </row>
    <row r="72" ht="11.25">
      <c r="A72" s="35"/>
    </row>
    <row r="73" ht="11.25">
      <c r="A73" s="35"/>
    </row>
    <row r="74" ht="11.25">
      <c r="A74" s="35"/>
    </row>
    <row r="75" ht="11.25">
      <c r="A75" s="35"/>
    </row>
    <row r="76" ht="11.25">
      <c r="A76" s="35"/>
    </row>
    <row r="77" ht="11.25">
      <c r="A77" s="35"/>
    </row>
    <row r="78" ht="11.25">
      <c r="A78" s="35"/>
    </row>
    <row r="79" ht="11.25">
      <c r="A79" s="35"/>
    </row>
    <row r="80" ht="11.25">
      <c r="A80" s="35"/>
    </row>
    <row r="81" ht="11.25">
      <c r="A81" s="35"/>
    </row>
    <row r="82" ht="11.25">
      <c r="A82" s="35"/>
    </row>
    <row r="83" ht="11.25">
      <c r="A83" s="35"/>
    </row>
    <row r="84" ht="11.25">
      <c r="A84" s="35"/>
    </row>
    <row r="85" ht="11.25">
      <c r="A85" s="35"/>
    </row>
    <row r="86" ht="11.25">
      <c r="A86" s="35"/>
    </row>
    <row r="87" ht="11.25">
      <c r="A87" s="35"/>
    </row>
    <row r="88" ht="11.25">
      <c r="A88" s="35"/>
    </row>
    <row r="89" ht="11.25">
      <c r="A89" s="35"/>
    </row>
    <row r="90" ht="11.25">
      <c r="A90" s="35"/>
    </row>
    <row r="91" ht="11.25">
      <c r="A91" s="35"/>
    </row>
  </sheetData>
  <sheetProtection/>
  <mergeCells count="1">
    <mergeCell ref="A7:C8"/>
  </mergeCells>
  <hyperlinks>
    <hyperlink ref="E17" r:id="rId1" display="http://www.chemicalbulletin.ro/Chemical-Bulletin-Issues.html"/>
    <hyperlink ref="E13" r:id="rId2" display="http://www.ct.upt.ro/buletinhidro/issues.htm"/>
    <hyperlink ref="E24" r:id="rId3" display="http://www.ct.upt.ro/buletinhidro/issues.htm"/>
    <hyperlink ref="E21" r:id="rId4" display="http://www.ct.upt.ro/buletinhidro/issues.htm"/>
    <hyperlink ref="E23" r:id="rId5" display="http://www.wseas.us/e-library/conferences/2009/timisoara/SSE1/SSE1-00.pdf/ Web of Science"/>
    <hyperlink ref="E14:E16" r:id="rId6" display="http://www.ct.upt.ro/buletinhidro/issues.htm"/>
    <hyperlink ref="E22" r:id="rId7" display="http://www.ct.upt.ro/buletinhidro/issues.htm"/>
  </hyperlinks>
  <printOptions horizontalCentered="1"/>
  <pageMargins left="0.46" right="0.25" top="0.7" bottom="0.49" header="0.5" footer="0.31"/>
  <pageSetup horizontalDpi="600" verticalDpi="600" orientation="landscape" paperSize="9" scale="45" r:id="rId8"/>
  <headerFooter alignWithMargins="0">
    <oddFooter>&amp;LDecan Facultate de Constructii
Prof. Dr. Ing. LUCACI Gheorghe&amp;RCandidat
Conf. Dr. Ing. FLORESCU Constantin</oddFooter>
  </headerFooter>
</worksheet>
</file>

<file path=xl/worksheets/sheet11.xml><?xml version="1.0" encoding="utf-8"?>
<worksheet xmlns="http://schemas.openxmlformats.org/spreadsheetml/2006/main" xmlns:r="http://schemas.openxmlformats.org/officeDocument/2006/relationships">
  <sheetPr>
    <tabColor indexed="43"/>
    <pageSetUpPr fitToPage="1"/>
  </sheetPr>
  <dimension ref="A1:Q86"/>
  <sheetViews>
    <sheetView view="pageBreakPreview" zoomScale="70" zoomScaleNormal="55" zoomScaleSheetLayoutView="70" zoomScalePageLayoutView="0" workbookViewId="0" topLeftCell="A1">
      <selection activeCell="C18" sqref="C18"/>
    </sheetView>
  </sheetViews>
  <sheetFormatPr defaultColWidth="9.140625" defaultRowHeight="11.25"/>
  <cols>
    <col min="1" max="1" width="6.140625" style="0" customWidth="1"/>
    <col min="2" max="2" width="37.7109375" style="0" customWidth="1"/>
    <col min="3" max="3" width="57.140625" style="0" customWidth="1"/>
    <col min="4" max="4" width="55.28125" style="0" customWidth="1"/>
    <col min="5" max="5" width="22.00390625" style="162" customWidth="1"/>
    <col min="6" max="6" width="9.421875" style="0" customWidth="1"/>
    <col min="7" max="7" width="12.421875" style="0" customWidth="1"/>
    <col min="8" max="8" width="21.7109375" style="0" customWidth="1"/>
    <col min="9" max="9" width="12.28125" style="0" customWidth="1"/>
    <col min="10" max="10" width="8.28125" style="0" customWidth="1"/>
    <col min="11" max="11" width="12.140625" style="0" customWidth="1"/>
  </cols>
  <sheetData>
    <row r="1" spans="1:5" s="1" customFormat="1" ht="11.25">
      <c r="A1" s="2" t="s">
        <v>154</v>
      </c>
      <c r="B1" s="2"/>
      <c r="E1" s="160"/>
    </row>
    <row r="2" spans="1:5" s="1" customFormat="1" ht="11.25">
      <c r="A2" s="2"/>
      <c r="B2" s="2"/>
      <c r="E2" s="160"/>
    </row>
    <row r="3" s="1" customFormat="1" ht="11.25">
      <c r="E3" s="160"/>
    </row>
    <row r="4" s="1" customFormat="1" ht="10.5" customHeight="1">
      <c r="E4" s="160"/>
    </row>
    <row r="5" spans="1:12" s="1" customFormat="1" ht="15">
      <c r="A5" s="3"/>
      <c r="B5" s="3"/>
      <c r="C5" s="3"/>
      <c r="D5" s="3"/>
      <c r="E5" s="3"/>
      <c r="F5" s="3"/>
      <c r="G5" s="3"/>
      <c r="H5" s="3"/>
      <c r="I5" s="3"/>
      <c r="J5" s="3"/>
      <c r="K5" s="3"/>
      <c r="L5" s="3"/>
    </row>
    <row r="6" spans="1:12" s="1" customFormat="1" ht="15">
      <c r="A6" s="3"/>
      <c r="B6" s="3"/>
      <c r="C6" s="3"/>
      <c r="D6" s="3"/>
      <c r="E6" s="3"/>
      <c r="F6" s="3"/>
      <c r="G6" s="3"/>
      <c r="H6" s="3"/>
      <c r="I6" s="3"/>
      <c r="J6" s="3"/>
      <c r="K6" s="3"/>
      <c r="L6" s="3"/>
    </row>
    <row r="7" spans="1:5" s="1" customFormat="1" ht="21" customHeight="1">
      <c r="A7" s="394" t="s">
        <v>105</v>
      </c>
      <c r="B7" s="394"/>
      <c r="C7" s="394"/>
      <c r="D7" s="9"/>
      <c r="E7" s="9"/>
    </row>
    <row r="8" spans="1:12" s="1" customFormat="1" ht="12.75">
      <c r="A8" s="394"/>
      <c r="B8" s="394"/>
      <c r="C8" s="394"/>
      <c r="D8" s="9"/>
      <c r="E8" s="9"/>
      <c r="F8" s="4"/>
      <c r="G8" s="10"/>
      <c r="H8" s="10"/>
      <c r="I8" s="10"/>
      <c r="J8" s="10"/>
      <c r="K8" s="4"/>
      <c r="L8" s="4"/>
    </row>
    <row r="9" spans="1:12" ht="11.25">
      <c r="A9" s="43"/>
      <c r="B9" s="5"/>
      <c r="C9" s="5"/>
      <c r="D9" s="5"/>
      <c r="E9" s="161"/>
      <c r="F9" s="32"/>
      <c r="G9" s="5"/>
      <c r="H9" s="5"/>
      <c r="I9" s="5"/>
      <c r="J9" s="5"/>
      <c r="K9" s="5"/>
      <c r="L9" s="5"/>
    </row>
    <row r="10" spans="1:12" ht="12" thickBot="1">
      <c r="A10" s="43"/>
      <c r="B10" s="5"/>
      <c r="C10" s="5"/>
      <c r="D10" s="5"/>
      <c r="E10" s="161"/>
      <c r="F10" s="32"/>
      <c r="G10" s="5"/>
      <c r="H10" s="5"/>
      <c r="I10" s="5"/>
      <c r="J10" s="5"/>
      <c r="K10" s="5"/>
      <c r="L10" s="5"/>
    </row>
    <row r="11" spans="1:12" ht="34.5" thickBot="1">
      <c r="A11" s="7" t="s">
        <v>263</v>
      </c>
      <c r="B11" s="7" t="s">
        <v>264</v>
      </c>
      <c r="C11" s="7" t="s">
        <v>265</v>
      </c>
      <c r="D11" s="7" t="s">
        <v>266</v>
      </c>
      <c r="E11" s="7" t="s">
        <v>104</v>
      </c>
      <c r="F11" s="7" t="s">
        <v>267</v>
      </c>
      <c r="G11" s="7" t="s">
        <v>268</v>
      </c>
      <c r="H11" s="7" t="s">
        <v>269</v>
      </c>
      <c r="I11" s="7" t="s">
        <v>286</v>
      </c>
      <c r="J11" s="7" t="s">
        <v>270</v>
      </c>
      <c r="K11" s="7" t="s">
        <v>156</v>
      </c>
      <c r="L11" s="5"/>
    </row>
    <row r="12" spans="1:12" ht="16.5" customHeight="1">
      <c r="A12" s="43"/>
      <c r="B12" s="5"/>
      <c r="C12" s="5"/>
      <c r="D12" s="5"/>
      <c r="E12" s="161"/>
      <c r="F12" s="32"/>
      <c r="G12" s="5"/>
      <c r="H12" s="5"/>
      <c r="I12" s="5"/>
      <c r="J12" s="5"/>
      <c r="K12" s="48">
        <f>SUM(K13:K93)</f>
        <v>0</v>
      </c>
      <c r="L12" s="5"/>
    </row>
    <row r="13" spans="1:12" ht="15.75">
      <c r="A13" s="27"/>
      <c r="B13" s="21"/>
      <c r="C13" s="18"/>
      <c r="D13" s="21"/>
      <c r="E13" s="19"/>
      <c r="F13" s="19"/>
      <c r="G13" s="19"/>
      <c r="H13" s="24"/>
      <c r="I13" s="24"/>
      <c r="J13" s="6"/>
      <c r="K13" s="47"/>
      <c r="L13" s="5"/>
    </row>
    <row r="14" spans="1:12" ht="15.75">
      <c r="A14" s="27"/>
      <c r="B14" s="18"/>
      <c r="C14" s="18"/>
      <c r="D14" s="21"/>
      <c r="E14" s="19"/>
      <c r="F14" s="19"/>
      <c r="G14" s="19"/>
      <c r="H14" s="24"/>
      <c r="I14" s="24"/>
      <c r="J14" s="6"/>
      <c r="K14" s="47"/>
      <c r="L14" s="5"/>
    </row>
    <row r="15" spans="1:12" ht="15.75">
      <c r="A15" s="27"/>
      <c r="B15" s="21"/>
      <c r="C15" s="21"/>
      <c r="D15" s="21"/>
      <c r="E15" s="24"/>
      <c r="F15" s="19"/>
      <c r="G15" s="19"/>
      <c r="H15" s="24"/>
      <c r="I15" s="24"/>
      <c r="J15" s="6"/>
      <c r="K15" s="47"/>
      <c r="L15" s="5"/>
    </row>
    <row r="16" spans="1:12" ht="15.75">
      <c r="A16" s="27"/>
      <c r="B16" s="18"/>
      <c r="C16" s="18"/>
      <c r="D16" s="18"/>
      <c r="E16" s="19"/>
      <c r="F16" s="19"/>
      <c r="G16" s="19"/>
      <c r="H16" s="19"/>
      <c r="I16" s="19"/>
      <c r="J16" s="6"/>
      <c r="K16" s="47"/>
      <c r="L16" s="5"/>
    </row>
    <row r="17" spans="1:12" ht="15.75">
      <c r="A17" s="27"/>
      <c r="B17" s="21"/>
      <c r="C17" s="21"/>
      <c r="D17" s="21"/>
      <c r="E17" s="19"/>
      <c r="F17" s="19"/>
      <c r="G17" s="19"/>
      <c r="H17" s="24"/>
      <c r="I17" s="24"/>
      <c r="J17" s="6"/>
      <c r="K17" s="47"/>
      <c r="L17" s="5"/>
    </row>
    <row r="18" spans="1:12" ht="15.75">
      <c r="A18" s="27"/>
      <c r="B18" s="21"/>
      <c r="C18" s="18"/>
      <c r="D18" s="21"/>
      <c r="E18" s="19"/>
      <c r="F18" s="19"/>
      <c r="G18" s="19"/>
      <c r="H18" s="24"/>
      <c r="I18" s="24"/>
      <c r="J18" s="6"/>
      <c r="K18" s="47"/>
      <c r="L18" s="5"/>
    </row>
    <row r="19" spans="1:17" ht="15.75">
      <c r="A19" s="27"/>
      <c r="B19" s="18"/>
      <c r="C19" s="18"/>
      <c r="D19" s="18"/>
      <c r="E19" s="19"/>
      <c r="F19" s="19"/>
      <c r="G19" s="19"/>
      <c r="H19" s="19"/>
      <c r="I19" s="24"/>
      <c r="J19" s="6"/>
      <c r="K19" s="47"/>
      <c r="L19" s="14"/>
      <c r="M19" s="15"/>
      <c r="N19" s="15"/>
      <c r="O19" s="15"/>
      <c r="P19" s="15"/>
      <c r="Q19" s="15"/>
    </row>
    <row r="20" spans="1:17" ht="15.75">
      <c r="A20" s="27"/>
      <c r="B20" s="18"/>
      <c r="C20" s="18"/>
      <c r="D20" s="18"/>
      <c r="E20" s="19"/>
      <c r="F20" s="19"/>
      <c r="G20" s="24"/>
      <c r="H20" s="19"/>
      <c r="I20" s="19"/>
      <c r="J20" s="6"/>
      <c r="K20" s="47"/>
      <c r="L20" s="14"/>
      <c r="M20" s="15"/>
      <c r="N20" s="15"/>
      <c r="O20" s="15"/>
      <c r="P20" s="15"/>
      <c r="Q20" s="15"/>
    </row>
    <row r="21" spans="1:17" ht="15.75">
      <c r="A21" s="27"/>
      <c r="B21" s="18"/>
      <c r="C21" s="18"/>
      <c r="D21" s="18"/>
      <c r="E21" s="65"/>
      <c r="F21" s="19"/>
      <c r="G21" s="19"/>
      <c r="H21" s="19"/>
      <c r="I21" s="19"/>
      <c r="J21" s="6"/>
      <c r="K21" s="47"/>
      <c r="L21" s="14"/>
      <c r="M21" s="15"/>
      <c r="N21" s="15"/>
      <c r="O21" s="15"/>
      <c r="P21" s="15"/>
      <c r="Q21" s="15"/>
    </row>
    <row r="22" spans="1:17" ht="15.75">
      <c r="A22" s="53"/>
      <c r="B22" s="61"/>
      <c r="C22" s="61"/>
      <c r="D22" s="61"/>
      <c r="E22" s="54"/>
      <c r="F22" s="54"/>
      <c r="G22" s="54"/>
      <c r="H22" s="54"/>
      <c r="I22" s="54"/>
      <c r="J22" s="68"/>
      <c r="K22" s="71"/>
      <c r="L22" s="15"/>
      <c r="M22" s="15"/>
      <c r="N22" s="15"/>
      <c r="O22" s="15"/>
      <c r="P22" s="15"/>
      <c r="Q22" s="15"/>
    </row>
    <row r="23" spans="1:17" ht="15.75">
      <c r="A23" s="53"/>
      <c r="B23" s="61"/>
      <c r="C23" s="61"/>
      <c r="D23" s="61"/>
      <c r="E23" s="54"/>
      <c r="F23" s="54"/>
      <c r="G23" s="54"/>
      <c r="H23" s="54"/>
      <c r="I23" s="54"/>
      <c r="J23" s="68"/>
      <c r="K23" s="71"/>
      <c r="L23" s="15"/>
      <c r="M23" s="15"/>
      <c r="N23" s="15"/>
      <c r="O23" s="15"/>
      <c r="P23" s="15"/>
      <c r="Q23" s="15"/>
    </row>
    <row r="24" spans="1:17" ht="15.75">
      <c r="A24" s="53"/>
      <c r="B24" s="61"/>
      <c r="C24" s="61"/>
      <c r="D24" s="61"/>
      <c r="E24" s="54"/>
      <c r="F24" s="54"/>
      <c r="G24" s="69"/>
      <c r="H24" s="54"/>
      <c r="I24" s="54"/>
      <c r="J24" s="68"/>
      <c r="K24" s="71"/>
      <c r="L24" s="15"/>
      <c r="M24" s="15"/>
      <c r="N24" s="15"/>
      <c r="O24" s="15"/>
      <c r="P24" s="15"/>
      <c r="Q24" s="15"/>
    </row>
    <row r="25" spans="1:17" ht="15.75">
      <c r="A25" s="53"/>
      <c r="B25" s="61"/>
      <c r="C25" s="61"/>
      <c r="D25" s="61"/>
      <c r="E25" s="54"/>
      <c r="F25" s="54"/>
      <c r="G25" s="69"/>
      <c r="H25" s="54"/>
      <c r="I25" s="54"/>
      <c r="J25" s="68"/>
      <c r="K25" s="71"/>
      <c r="L25" s="15"/>
      <c r="M25" s="15"/>
      <c r="N25" s="15"/>
      <c r="O25" s="15"/>
      <c r="P25" s="15"/>
      <c r="Q25" s="15"/>
    </row>
    <row r="26" spans="1:17" ht="15.75">
      <c r="A26" s="53"/>
      <c r="B26" s="63"/>
      <c r="C26" s="63"/>
      <c r="D26" s="63"/>
      <c r="E26" s="69"/>
      <c r="F26" s="54"/>
      <c r="G26" s="54"/>
      <c r="H26" s="69"/>
      <c r="I26" s="69"/>
      <c r="J26" s="68"/>
      <c r="K26" s="71"/>
      <c r="L26" s="15"/>
      <c r="M26" s="15"/>
      <c r="N26" s="15"/>
      <c r="O26" s="15"/>
      <c r="P26" s="15"/>
      <c r="Q26" s="15"/>
    </row>
    <row r="27" spans="1:17" ht="15.75">
      <c r="A27" s="53"/>
      <c r="B27" s="63"/>
      <c r="C27" s="61"/>
      <c r="D27" s="61"/>
      <c r="E27" s="54"/>
      <c r="F27" s="54"/>
      <c r="G27" s="54"/>
      <c r="H27" s="54"/>
      <c r="I27" s="69"/>
      <c r="J27" s="68"/>
      <c r="K27" s="71"/>
      <c r="L27" s="15"/>
      <c r="M27" s="15"/>
      <c r="N27" s="15"/>
      <c r="O27" s="15"/>
      <c r="P27" s="15"/>
      <c r="Q27" s="15"/>
    </row>
    <row r="28" spans="1:17" ht="15.75">
      <c r="A28" s="53"/>
      <c r="B28" s="61"/>
      <c r="C28" s="61"/>
      <c r="D28" s="61"/>
      <c r="E28" s="54"/>
      <c r="F28" s="54"/>
      <c r="G28" s="54"/>
      <c r="H28" s="54"/>
      <c r="I28" s="69"/>
      <c r="J28" s="68"/>
      <c r="K28" s="71"/>
      <c r="L28" s="15"/>
      <c r="M28" s="15"/>
      <c r="N28" s="15"/>
      <c r="O28" s="15"/>
      <c r="P28" s="15"/>
      <c r="Q28" s="15"/>
    </row>
    <row r="29" spans="1:17" ht="15.75">
      <c r="A29" s="53"/>
      <c r="B29" s="61"/>
      <c r="C29" s="61"/>
      <c r="D29" s="61"/>
      <c r="E29" s="54"/>
      <c r="F29" s="54"/>
      <c r="G29" s="54"/>
      <c r="H29" s="54"/>
      <c r="I29" s="54"/>
      <c r="J29" s="68"/>
      <c r="K29" s="71"/>
      <c r="L29" s="15"/>
      <c r="M29" s="15"/>
      <c r="N29" s="15"/>
      <c r="O29" s="15"/>
      <c r="P29" s="15"/>
      <c r="Q29" s="15"/>
    </row>
    <row r="30" spans="1:17" ht="15.75">
      <c r="A30" s="53"/>
      <c r="B30" s="63"/>
      <c r="C30" s="63"/>
      <c r="D30" s="63"/>
      <c r="E30" s="69"/>
      <c r="F30" s="54"/>
      <c r="G30" s="54"/>
      <c r="H30" s="69"/>
      <c r="I30" s="69"/>
      <c r="J30" s="68"/>
      <c r="K30" s="71"/>
      <c r="L30" s="15"/>
      <c r="M30" s="15"/>
      <c r="N30" s="15"/>
      <c r="O30" s="15"/>
      <c r="P30" s="15"/>
      <c r="Q30" s="15"/>
    </row>
    <row r="31" spans="1:17" ht="11.25">
      <c r="A31" s="59"/>
      <c r="B31" s="15"/>
      <c r="C31" s="15"/>
      <c r="D31" s="15"/>
      <c r="E31" s="57"/>
      <c r="F31" s="72"/>
      <c r="G31" s="15"/>
      <c r="H31" s="15"/>
      <c r="I31" s="15"/>
      <c r="J31" s="15"/>
      <c r="K31" s="15"/>
      <c r="L31" s="15"/>
      <c r="M31" s="15"/>
      <c r="N31" s="15"/>
      <c r="O31" s="15"/>
      <c r="P31" s="15"/>
      <c r="Q31" s="15"/>
    </row>
    <row r="32" spans="1:17" ht="11.25">
      <c r="A32" s="59"/>
      <c r="B32" s="15"/>
      <c r="C32" s="15"/>
      <c r="D32" s="15"/>
      <c r="E32" s="57"/>
      <c r="F32" s="72"/>
      <c r="G32" s="15"/>
      <c r="H32" s="15"/>
      <c r="I32" s="15"/>
      <c r="J32" s="15"/>
      <c r="K32" s="15"/>
      <c r="L32" s="15"/>
      <c r="M32" s="15"/>
      <c r="N32" s="15"/>
      <c r="O32" s="15"/>
      <c r="P32" s="15"/>
      <c r="Q32" s="15"/>
    </row>
    <row r="33" spans="1:17" ht="11.25">
      <c r="A33" s="59"/>
      <c r="B33" s="15"/>
      <c r="C33" s="15"/>
      <c r="D33" s="15"/>
      <c r="E33" s="57"/>
      <c r="F33" s="72"/>
      <c r="G33" s="15"/>
      <c r="H33" s="15"/>
      <c r="I33" s="15"/>
      <c r="J33" s="15"/>
      <c r="K33" s="15"/>
      <c r="L33" s="15"/>
      <c r="M33" s="15"/>
      <c r="N33" s="15"/>
      <c r="O33" s="15"/>
      <c r="P33" s="15"/>
      <c r="Q33" s="15"/>
    </row>
    <row r="34" spans="1:17" ht="11.25">
      <c r="A34" s="59"/>
      <c r="B34" s="15"/>
      <c r="C34" s="15"/>
      <c r="D34" s="15"/>
      <c r="E34" s="57"/>
      <c r="F34" s="72"/>
      <c r="G34" s="15"/>
      <c r="H34" s="15"/>
      <c r="I34" s="15"/>
      <c r="J34" s="15"/>
      <c r="K34" s="15"/>
      <c r="L34" s="15"/>
      <c r="M34" s="15"/>
      <c r="N34" s="15"/>
      <c r="O34" s="15"/>
      <c r="P34" s="15"/>
      <c r="Q34" s="15"/>
    </row>
    <row r="35" spans="1:17" ht="11.25">
      <c r="A35" s="59"/>
      <c r="B35" s="15"/>
      <c r="C35" s="15"/>
      <c r="D35" s="15"/>
      <c r="E35" s="57"/>
      <c r="F35" s="72"/>
      <c r="G35" s="15"/>
      <c r="H35" s="15"/>
      <c r="I35" s="15"/>
      <c r="J35" s="15"/>
      <c r="K35" s="15"/>
      <c r="L35" s="15"/>
      <c r="M35" s="15"/>
      <c r="N35" s="15"/>
      <c r="O35" s="15"/>
      <c r="P35" s="15"/>
      <c r="Q35" s="15"/>
    </row>
    <row r="36" spans="1:17" ht="11.25">
      <c r="A36" s="59"/>
      <c r="B36" s="15"/>
      <c r="C36" s="15"/>
      <c r="D36" s="15"/>
      <c r="E36" s="57"/>
      <c r="F36" s="72"/>
      <c r="G36" s="15"/>
      <c r="H36" s="15"/>
      <c r="I36" s="15"/>
      <c r="J36" s="15"/>
      <c r="K36" s="15"/>
      <c r="L36" s="15"/>
      <c r="M36" s="15"/>
      <c r="N36" s="15"/>
      <c r="O36" s="15"/>
      <c r="P36" s="15"/>
      <c r="Q36" s="15"/>
    </row>
    <row r="37" spans="1:17" ht="11.25">
      <c r="A37" s="59"/>
      <c r="B37" s="15"/>
      <c r="C37" s="15"/>
      <c r="D37" s="15"/>
      <c r="E37" s="57"/>
      <c r="F37" s="72"/>
      <c r="G37" s="15"/>
      <c r="H37" s="15"/>
      <c r="I37" s="15"/>
      <c r="J37" s="15"/>
      <c r="K37" s="15"/>
      <c r="L37" s="15"/>
      <c r="M37" s="15"/>
      <c r="N37" s="15"/>
      <c r="O37" s="15"/>
      <c r="P37" s="15"/>
      <c r="Q37" s="15"/>
    </row>
    <row r="38" spans="1:17" ht="11.25">
      <c r="A38" s="59"/>
      <c r="B38" s="15"/>
      <c r="C38" s="15"/>
      <c r="D38" s="15"/>
      <c r="E38" s="57"/>
      <c r="F38" s="72"/>
      <c r="G38" s="15"/>
      <c r="H38" s="15"/>
      <c r="I38" s="15"/>
      <c r="J38" s="15"/>
      <c r="K38" s="15"/>
      <c r="L38" s="15"/>
      <c r="M38" s="15"/>
      <c r="N38" s="15"/>
      <c r="O38" s="15"/>
      <c r="P38" s="15"/>
      <c r="Q38" s="15"/>
    </row>
    <row r="39" spans="1:17" ht="11.25">
      <c r="A39" s="59"/>
      <c r="B39" s="15"/>
      <c r="C39" s="15"/>
      <c r="D39" s="15"/>
      <c r="E39" s="57"/>
      <c r="F39" s="15"/>
      <c r="G39" s="15"/>
      <c r="H39" s="15"/>
      <c r="I39" s="15"/>
      <c r="J39" s="15"/>
      <c r="K39" s="15"/>
      <c r="L39" s="15"/>
      <c r="M39" s="15"/>
      <c r="N39" s="15"/>
      <c r="O39" s="15"/>
      <c r="P39" s="15"/>
      <c r="Q39" s="15"/>
    </row>
    <row r="40" spans="1:17" ht="11.25">
      <c r="A40" s="59"/>
      <c r="B40" s="15"/>
      <c r="C40" s="15"/>
      <c r="D40" s="15"/>
      <c r="E40" s="57"/>
      <c r="F40" s="15"/>
      <c r="G40" s="15"/>
      <c r="H40" s="15"/>
      <c r="I40" s="15"/>
      <c r="J40" s="15"/>
      <c r="K40" s="15"/>
      <c r="L40" s="15"/>
      <c r="M40" s="15"/>
      <c r="N40" s="15"/>
      <c r="O40" s="15"/>
      <c r="P40" s="15"/>
      <c r="Q40" s="15"/>
    </row>
    <row r="41" spans="1:17" ht="11.25">
      <c r="A41" s="59"/>
      <c r="B41" s="15"/>
      <c r="C41" s="15"/>
      <c r="D41" s="15"/>
      <c r="E41" s="57"/>
      <c r="F41" s="15"/>
      <c r="G41" s="15"/>
      <c r="H41" s="15"/>
      <c r="I41" s="15"/>
      <c r="J41" s="15"/>
      <c r="K41" s="15"/>
      <c r="L41" s="15"/>
      <c r="M41" s="15"/>
      <c r="N41" s="15"/>
      <c r="O41" s="15"/>
      <c r="P41" s="15"/>
      <c r="Q41" s="15"/>
    </row>
    <row r="42" spans="1:17" ht="11.25">
      <c r="A42" s="59"/>
      <c r="B42" s="15"/>
      <c r="C42" s="15"/>
      <c r="D42" s="15"/>
      <c r="E42" s="57"/>
      <c r="F42" s="15"/>
      <c r="G42" s="15"/>
      <c r="H42" s="15"/>
      <c r="I42" s="15"/>
      <c r="J42" s="15"/>
      <c r="K42" s="15"/>
      <c r="L42" s="15"/>
      <c r="M42" s="15"/>
      <c r="N42" s="15"/>
      <c r="O42" s="15"/>
      <c r="P42" s="15"/>
      <c r="Q42" s="15"/>
    </row>
    <row r="43" spans="1:17" ht="11.25">
      <c r="A43" s="59"/>
      <c r="B43" s="15"/>
      <c r="C43" s="15"/>
      <c r="D43" s="15"/>
      <c r="E43" s="57"/>
      <c r="F43" s="15"/>
      <c r="G43" s="15"/>
      <c r="H43" s="15"/>
      <c r="I43" s="15"/>
      <c r="J43" s="15"/>
      <c r="K43" s="15"/>
      <c r="L43" s="15"/>
      <c r="M43" s="15"/>
      <c r="N43" s="15"/>
      <c r="O43" s="15"/>
      <c r="P43" s="15"/>
      <c r="Q43" s="15"/>
    </row>
    <row r="44" spans="1:17" ht="11.25">
      <c r="A44" s="59"/>
      <c r="B44" s="15"/>
      <c r="C44" s="15"/>
      <c r="D44" s="15"/>
      <c r="E44" s="57"/>
      <c r="F44" s="15"/>
      <c r="G44" s="15"/>
      <c r="H44" s="15"/>
      <c r="I44" s="15"/>
      <c r="J44" s="15"/>
      <c r="K44" s="15"/>
      <c r="L44" s="15"/>
      <c r="M44" s="15"/>
      <c r="N44" s="15"/>
      <c r="O44" s="15"/>
      <c r="P44" s="15"/>
      <c r="Q44" s="15"/>
    </row>
    <row r="45" spans="1:17" ht="11.25">
      <c r="A45" s="59"/>
      <c r="B45" s="15"/>
      <c r="C45" s="15"/>
      <c r="D45" s="15"/>
      <c r="E45" s="57"/>
      <c r="F45" s="15"/>
      <c r="G45" s="15"/>
      <c r="H45" s="15"/>
      <c r="I45" s="15"/>
      <c r="J45" s="15"/>
      <c r="K45" s="15"/>
      <c r="L45" s="15"/>
      <c r="M45" s="15"/>
      <c r="N45" s="15"/>
      <c r="O45" s="15"/>
      <c r="P45" s="15"/>
      <c r="Q45" s="15"/>
    </row>
    <row r="46" spans="1:17" ht="11.25">
      <c r="A46" s="59"/>
      <c r="B46" s="15"/>
      <c r="C46" s="15"/>
      <c r="D46" s="15"/>
      <c r="E46" s="57"/>
      <c r="F46" s="15"/>
      <c r="G46" s="15"/>
      <c r="H46" s="15"/>
      <c r="I46" s="15"/>
      <c r="J46" s="15"/>
      <c r="K46" s="15"/>
      <c r="L46" s="15"/>
      <c r="M46" s="15"/>
      <c r="N46" s="15"/>
      <c r="O46" s="15"/>
      <c r="P46" s="15"/>
      <c r="Q46" s="15"/>
    </row>
    <row r="47" spans="1:17" ht="11.25">
      <c r="A47" s="59"/>
      <c r="B47" s="15"/>
      <c r="C47" s="15"/>
      <c r="D47" s="15"/>
      <c r="E47" s="57"/>
      <c r="F47" s="15"/>
      <c r="G47" s="15"/>
      <c r="H47" s="15"/>
      <c r="I47" s="15"/>
      <c r="J47" s="15"/>
      <c r="K47" s="15"/>
      <c r="L47" s="15"/>
      <c r="M47" s="15"/>
      <c r="N47" s="15"/>
      <c r="O47" s="15"/>
      <c r="P47" s="15"/>
      <c r="Q47" s="15"/>
    </row>
    <row r="48" spans="1:17" ht="11.25">
      <c r="A48" s="59"/>
      <c r="B48" s="15"/>
      <c r="C48" s="15"/>
      <c r="D48" s="15"/>
      <c r="E48" s="57"/>
      <c r="F48" s="15"/>
      <c r="G48" s="15"/>
      <c r="H48" s="15"/>
      <c r="I48" s="15"/>
      <c r="J48" s="15"/>
      <c r="K48" s="15"/>
      <c r="L48" s="15"/>
      <c r="M48" s="15"/>
      <c r="N48" s="15"/>
      <c r="O48" s="15"/>
      <c r="P48" s="15"/>
      <c r="Q48" s="15"/>
    </row>
    <row r="49" spans="1:17" ht="11.25">
      <c r="A49" s="59"/>
      <c r="B49" s="15"/>
      <c r="C49" s="15"/>
      <c r="D49" s="15"/>
      <c r="E49" s="57"/>
      <c r="F49" s="15"/>
      <c r="G49" s="15"/>
      <c r="H49" s="15"/>
      <c r="I49" s="15"/>
      <c r="J49" s="15"/>
      <c r="K49" s="15"/>
      <c r="L49" s="15"/>
      <c r="M49" s="15"/>
      <c r="N49" s="15"/>
      <c r="O49" s="15"/>
      <c r="P49" s="15"/>
      <c r="Q49" s="15"/>
    </row>
    <row r="50" spans="1:17" ht="11.25">
      <c r="A50" s="59"/>
      <c r="B50" s="15"/>
      <c r="C50" s="15"/>
      <c r="D50" s="15"/>
      <c r="E50" s="57"/>
      <c r="F50" s="15"/>
      <c r="G50" s="15"/>
      <c r="H50" s="15"/>
      <c r="I50" s="15"/>
      <c r="J50" s="15"/>
      <c r="K50" s="15"/>
      <c r="L50" s="15"/>
      <c r="M50" s="15"/>
      <c r="N50" s="15"/>
      <c r="O50" s="15"/>
      <c r="P50" s="15"/>
      <c r="Q50" s="15"/>
    </row>
    <row r="51" spans="1:17" ht="11.25">
      <c r="A51" s="59"/>
      <c r="B51" s="15"/>
      <c r="C51" s="15"/>
      <c r="D51" s="15"/>
      <c r="E51" s="57"/>
      <c r="F51" s="15"/>
      <c r="G51" s="15"/>
      <c r="H51" s="15"/>
      <c r="I51" s="15"/>
      <c r="J51" s="15"/>
      <c r="K51" s="15"/>
      <c r="L51" s="15"/>
      <c r="M51" s="15"/>
      <c r="N51" s="15"/>
      <c r="O51" s="15"/>
      <c r="P51" s="15"/>
      <c r="Q51" s="15"/>
    </row>
    <row r="52" spans="1:17" ht="11.25">
      <c r="A52" s="59"/>
      <c r="B52" s="15"/>
      <c r="C52" s="15"/>
      <c r="D52" s="15"/>
      <c r="E52" s="57"/>
      <c r="F52" s="15"/>
      <c r="G52" s="15"/>
      <c r="H52" s="15"/>
      <c r="I52" s="15"/>
      <c r="J52" s="15"/>
      <c r="K52" s="15"/>
      <c r="L52" s="15"/>
      <c r="M52" s="15"/>
      <c r="N52" s="15"/>
      <c r="O52" s="15"/>
      <c r="P52" s="15"/>
      <c r="Q52" s="15"/>
    </row>
    <row r="53" spans="1:17" ht="11.25">
      <c r="A53" s="59"/>
      <c r="B53" s="15"/>
      <c r="C53" s="15"/>
      <c r="D53" s="15"/>
      <c r="E53" s="57"/>
      <c r="F53" s="15"/>
      <c r="G53" s="15"/>
      <c r="H53" s="15"/>
      <c r="I53" s="15"/>
      <c r="J53" s="15"/>
      <c r="K53" s="15"/>
      <c r="L53" s="15"/>
      <c r="M53" s="15"/>
      <c r="N53" s="15"/>
      <c r="O53" s="15"/>
      <c r="P53" s="15"/>
      <c r="Q53" s="15"/>
    </row>
    <row r="54" spans="1:17" ht="11.25">
      <c r="A54" s="59"/>
      <c r="B54" s="15"/>
      <c r="C54" s="15"/>
      <c r="D54" s="15"/>
      <c r="E54" s="57"/>
      <c r="F54" s="15"/>
      <c r="G54" s="15"/>
      <c r="H54" s="15"/>
      <c r="I54" s="15"/>
      <c r="J54" s="15"/>
      <c r="K54" s="15"/>
      <c r="L54" s="15"/>
      <c r="M54" s="15"/>
      <c r="N54" s="15"/>
      <c r="O54" s="15"/>
      <c r="P54" s="15"/>
      <c r="Q54" s="15"/>
    </row>
    <row r="55" ht="11.25">
      <c r="A55" s="35"/>
    </row>
    <row r="56" ht="11.25">
      <c r="A56" s="35"/>
    </row>
    <row r="57" ht="11.25">
      <c r="A57" s="35"/>
    </row>
    <row r="58" ht="11.25">
      <c r="A58" s="35"/>
    </row>
    <row r="59" ht="11.25">
      <c r="A59" s="35"/>
    </row>
    <row r="60" ht="11.25">
      <c r="A60" s="35"/>
    </row>
    <row r="61" ht="11.25">
      <c r="A61" s="35"/>
    </row>
    <row r="62" ht="11.25">
      <c r="A62" s="35"/>
    </row>
    <row r="63" ht="11.25">
      <c r="A63" s="35"/>
    </row>
    <row r="64" ht="11.25">
      <c r="A64" s="35"/>
    </row>
    <row r="65" ht="11.25">
      <c r="A65" s="35"/>
    </row>
    <row r="66" ht="11.25">
      <c r="A66" s="35"/>
    </row>
    <row r="67" ht="11.25">
      <c r="A67" s="35"/>
    </row>
    <row r="68" ht="11.25">
      <c r="A68" s="35"/>
    </row>
    <row r="69" ht="11.25">
      <c r="A69" s="35"/>
    </row>
    <row r="70" ht="11.25">
      <c r="A70" s="35"/>
    </row>
    <row r="71" ht="11.25">
      <c r="A71" s="35"/>
    </row>
    <row r="72" ht="11.25">
      <c r="A72" s="35"/>
    </row>
    <row r="73" ht="11.25">
      <c r="A73" s="35"/>
    </row>
    <row r="74" ht="11.25">
      <c r="A74" s="35"/>
    </row>
    <row r="75" ht="11.25">
      <c r="A75" s="35"/>
    </row>
    <row r="76" ht="11.25">
      <c r="A76" s="35"/>
    </row>
    <row r="77" ht="11.25">
      <c r="A77" s="35"/>
    </row>
    <row r="78" ht="11.25">
      <c r="A78" s="35"/>
    </row>
    <row r="79" ht="11.25">
      <c r="A79" s="35"/>
    </row>
    <row r="80" ht="11.25">
      <c r="A80" s="35"/>
    </row>
    <row r="81" ht="11.25">
      <c r="A81" s="35"/>
    </row>
    <row r="82" ht="11.25">
      <c r="A82" s="35"/>
    </row>
    <row r="83" ht="11.25">
      <c r="A83" s="35"/>
    </row>
    <row r="84" ht="11.25">
      <c r="A84" s="35"/>
    </row>
    <row r="85" ht="11.25">
      <c r="A85" s="35"/>
    </row>
    <row r="86" ht="11.25">
      <c r="A86" s="35"/>
    </row>
  </sheetData>
  <sheetProtection/>
  <mergeCells count="1">
    <mergeCell ref="A7:C8"/>
  </mergeCells>
  <printOptions horizontalCentered="1"/>
  <pageMargins left="0.75" right="0.75" top="0.7" bottom="0.49" header="0.5" footer="0.31"/>
  <pageSetup fitToHeight="1" fitToWidth="1" horizontalDpi="600" verticalDpi="600" orientation="landscape" paperSize="9" scale="58" r:id="rId1"/>
  <headerFooter alignWithMargins="0">
    <oddFooter>&amp;LConfirm existenta lucrarilor
Director Departament&amp;CPage &amp;P of &amp;N&amp;RCandidat</oddFooter>
  </headerFooter>
</worksheet>
</file>

<file path=xl/worksheets/sheet12.xml><?xml version="1.0" encoding="utf-8"?>
<worksheet xmlns="http://schemas.openxmlformats.org/spreadsheetml/2006/main" xmlns:r="http://schemas.openxmlformats.org/officeDocument/2006/relationships">
  <sheetPr>
    <tabColor indexed="43"/>
    <pageSetUpPr fitToPage="1"/>
  </sheetPr>
  <dimension ref="A1:M59"/>
  <sheetViews>
    <sheetView view="pageBreakPreview" zoomScale="60" zoomScaleNormal="55" zoomScalePageLayoutView="0" workbookViewId="0" topLeftCell="A1">
      <selection activeCell="A3" sqref="A3"/>
    </sheetView>
  </sheetViews>
  <sheetFormatPr defaultColWidth="9.140625" defaultRowHeight="11.25"/>
  <cols>
    <col min="1" max="1" width="6.140625" style="0" customWidth="1"/>
    <col min="2" max="2" width="54.421875" style="0" customWidth="1"/>
    <col min="3" max="3" width="48.421875" style="0" customWidth="1"/>
    <col min="4" max="4" width="28.28125" style="0" customWidth="1"/>
    <col min="5" max="5" width="21.7109375" style="0" customWidth="1"/>
    <col min="6" max="6" width="10.57421875" style="0" customWidth="1"/>
    <col min="7" max="7" width="10.421875" style="0" bestFit="1" customWidth="1"/>
    <col min="8" max="8" width="25.28125" style="0" customWidth="1"/>
    <col min="9" max="9" width="12.00390625" style="0" customWidth="1"/>
    <col min="10" max="10" width="15.140625" style="0" customWidth="1"/>
    <col min="11" max="11" width="12.00390625" style="0" customWidth="1"/>
    <col min="12" max="12" width="14.7109375" style="0" customWidth="1"/>
    <col min="13" max="13" width="29.421875" style="0" customWidth="1"/>
  </cols>
  <sheetData>
    <row r="1" spans="1:2" s="1" customFormat="1" ht="11.25">
      <c r="A1" s="2" t="s">
        <v>154</v>
      </c>
      <c r="B1" s="2"/>
    </row>
    <row r="2" spans="1:2" s="1" customFormat="1" ht="11.25">
      <c r="A2" s="2"/>
      <c r="B2" s="2"/>
    </row>
    <row r="3" s="1" customFormat="1" ht="11.25"/>
    <row r="4" s="1" customFormat="1" ht="10.5" customHeight="1"/>
    <row r="5" spans="1:11" s="1" customFormat="1" ht="15">
      <c r="A5" s="3"/>
      <c r="B5" s="3"/>
      <c r="C5" s="3"/>
      <c r="D5" s="3"/>
      <c r="E5" s="3"/>
      <c r="F5" s="3"/>
      <c r="G5" s="3"/>
      <c r="H5" s="3"/>
      <c r="I5" s="3"/>
      <c r="J5" s="3"/>
      <c r="K5" s="3"/>
    </row>
    <row r="6" spans="1:11" s="1" customFormat="1" ht="15">
      <c r="A6" s="3"/>
      <c r="B6" s="3"/>
      <c r="C6" s="3"/>
      <c r="D6" s="3"/>
      <c r="E6" s="3"/>
      <c r="F6" s="3"/>
      <c r="G6" s="3"/>
      <c r="H6" s="3"/>
      <c r="I6" s="3"/>
      <c r="J6" s="3"/>
      <c r="K6" s="3"/>
    </row>
    <row r="7" spans="1:6" s="1" customFormat="1" ht="21" customHeight="1">
      <c r="A7" s="394" t="s">
        <v>199</v>
      </c>
      <c r="B7" s="394"/>
      <c r="C7" s="394"/>
      <c r="D7" s="9"/>
      <c r="E7" s="9"/>
      <c r="F7" s="9"/>
    </row>
    <row r="8" spans="1:11" s="1" customFormat="1" ht="25.5">
      <c r="A8" s="394"/>
      <c r="B8" s="394"/>
      <c r="C8" s="394"/>
      <c r="D8" s="49" t="s">
        <v>106</v>
      </c>
      <c r="E8" s="9" t="s">
        <v>107</v>
      </c>
      <c r="F8" s="9"/>
      <c r="G8" s="4"/>
      <c r="H8" s="10"/>
      <c r="I8" s="10"/>
      <c r="J8" s="4"/>
      <c r="K8" s="4"/>
    </row>
    <row r="9" spans="1:11" ht="25.5">
      <c r="A9" s="43"/>
      <c r="B9" s="5"/>
      <c r="C9" s="5"/>
      <c r="D9" s="49" t="s">
        <v>200</v>
      </c>
      <c r="E9" s="9" t="s">
        <v>118</v>
      </c>
      <c r="F9" s="9"/>
      <c r="G9" s="32"/>
      <c r="H9" s="5"/>
      <c r="I9" s="5"/>
      <c r="J9" s="5"/>
      <c r="K9" s="5"/>
    </row>
    <row r="10" spans="1:11" ht="11.25">
      <c r="A10" s="43"/>
      <c r="B10" s="5"/>
      <c r="C10" s="5"/>
      <c r="D10" s="5"/>
      <c r="E10" s="5"/>
      <c r="F10" s="5"/>
      <c r="G10" s="32"/>
      <c r="H10" s="5"/>
      <c r="I10" s="5"/>
      <c r="J10" s="5"/>
      <c r="K10" s="5"/>
    </row>
    <row r="11" spans="1:7" ht="12" thickBot="1">
      <c r="A11" s="35"/>
      <c r="G11" s="33"/>
    </row>
    <row r="12" spans="1:13" ht="45.75" customHeight="1" thickBot="1">
      <c r="A12" s="400" t="s">
        <v>108</v>
      </c>
      <c r="B12" s="400" t="s">
        <v>115</v>
      </c>
      <c r="C12" s="400" t="s">
        <v>109</v>
      </c>
      <c r="D12" s="400" t="s">
        <v>110</v>
      </c>
      <c r="E12" s="400" t="s">
        <v>123</v>
      </c>
      <c r="F12" s="400" t="s">
        <v>121</v>
      </c>
      <c r="G12" s="400" t="s">
        <v>122</v>
      </c>
      <c r="H12" s="400" t="s">
        <v>111</v>
      </c>
      <c r="I12" s="402" t="s">
        <v>112</v>
      </c>
      <c r="J12" s="403"/>
      <c r="K12" s="7" t="s">
        <v>156</v>
      </c>
      <c r="L12" s="7" t="s">
        <v>156</v>
      </c>
      <c r="M12" s="398" t="s">
        <v>113</v>
      </c>
    </row>
    <row r="13" spans="1:13" ht="34.5" thickBot="1">
      <c r="A13" s="401"/>
      <c r="B13" s="401"/>
      <c r="C13" s="401"/>
      <c r="D13" s="401"/>
      <c r="E13" s="401"/>
      <c r="F13" s="401"/>
      <c r="G13" s="401"/>
      <c r="H13" s="401"/>
      <c r="I13" s="7" t="s">
        <v>119</v>
      </c>
      <c r="J13" s="7" t="s">
        <v>114</v>
      </c>
      <c r="K13" s="7" t="s">
        <v>116</v>
      </c>
      <c r="L13" s="7" t="s">
        <v>117</v>
      </c>
      <c r="M13" s="399"/>
    </row>
    <row r="14" spans="1:12" ht="22.5" customHeight="1">
      <c r="A14" s="35"/>
      <c r="G14" s="33"/>
      <c r="K14" s="2">
        <f>SUM(K15:K299)</f>
        <v>0</v>
      </c>
      <c r="L14" s="2">
        <f>SUM(L15:L99)</f>
        <v>0</v>
      </c>
    </row>
    <row r="15" spans="1:13" ht="15.75">
      <c r="A15" s="42">
        <v>2</v>
      </c>
      <c r="B15" s="18"/>
      <c r="C15" s="18"/>
      <c r="D15" s="19"/>
      <c r="E15" s="23"/>
      <c r="F15" s="22"/>
      <c r="G15" s="51"/>
      <c r="H15" s="51"/>
      <c r="I15" s="22"/>
      <c r="J15" s="22"/>
      <c r="K15" s="23"/>
      <c r="L15" s="23"/>
      <c r="M15" s="46"/>
    </row>
    <row r="16" spans="1:13" ht="15.75">
      <c r="A16" s="27">
        <v>3</v>
      </c>
      <c r="B16" s="18"/>
      <c r="C16" s="18"/>
      <c r="D16" s="19"/>
      <c r="E16" s="23"/>
      <c r="F16" s="22"/>
      <c r="G16" s="51"/>
      <c r="H16" s="51"/>
      <c r="I16" s="22"/>
      <c r="J16" s="22"/>
      <c r="K16" s="23"/>
      <c r="L16" s="23"/>
      <c r="M16" s="46"/>
    </row>
    <row r="17" spans="1:13" ht="15.75">
      <c r="A17" s="27">
        <v>4</v>
      </c>
      <c r="B17" s="18"/>
      <c r="C17" s="18"/>
      <c r="D17" s="19"/>
      <c r="E17" s="23"/>
      <c r="F17" s="23"/>
      <c r="G17" s="50"/>
      <c r="H17" s="50"/>
      <c r="I17" s="23"/>
      <c r="J17" s="23"/>
      <c r="K17" s="23"/>
      <c r="L17" s="23"/>
      <c r="M17" s="46"/>
    </row>
    <row r="18" spans="1:13" ht="15.75">
      <c r="A18" s="27">
        <v>5</v>
      </c>
      <c r="B18" s="18"/>
      <c r="C18" s="18"/>
      <c r="D18" s="19"/>
      <c r="E18" s="73"/>
      <c r="F18" s="73"/>
      <c r="G18" s="50"/>
      <c r="H18" s="74"/>
      <c r="I18" s="46"/>
      <c r="J18" s="23"/>
      <c r="K18" s="23"/>
      <c r="L18" s="23"/>
      <c r="M18" s="46"/>
    </row>
    <row r="19" spans="1:12" ht="15.75">
      <c r="A19" s="27">
        <v>6</v>
      </c>
      <c r="B19" s="18"/>
      <c r="C19" s="18"/>
      <c r="D19" s="19"/>
      <c r="E19" s="23"/>
      <c r="F19" s="23"/>
      <c r="G19" s="50"/>
      <c r="H19" s="50"/>
      <c r="J19" s="172"/>
      <c r="K19" s="23"/>
      <c r="L19" s="23"/>
    </row>
    <row r="20" ht="11.25">
      <c r="A20" s="35"/>
    </row>
    <row r="21" ht="11.25">
      <c r="A21" s="35"/>
    </row>
    <row r="22" ht="11.25">
      <c r="A22" s="35"/>
    </row>
    <row r="23" ht="11.25">
      <c r="A23" s="35"/>
    </row>
    <row r="24" ht="11.25">
      <c r="A24" s="35"/>
    </row>
    <row r="25" ht="11.25">
      <c r="A25" s="35"/>
    </row>
    <row r="26" ht="11.25">
      <c r="A26" s="35"/>
    </row>
    <row r="27" ht="11.25">
      <c r="A27" s="35"/>
    </row>
    <row r="28" ht="11.25">
      <c r="A28" s="35"/>
    </row>
    <row r="29" ht="11.25">
      <c r="A29" s="35"/>
    </row>
    <row r="30" ht="11.25">
      <c r="A30" s="35"/>
    </row>
    <row r="31" ht="11.25">
      <c r="A31" s="35"/>
    </row>
    <row r="32" ht="11.25">
      <c r="A32" s="35"/>
    </row>
    <row r="33" ht="11.25">
      <c r="A33" s="35"/>
    </row>
    <row r="34" ht="11.25">
      <c r="A34" s="35"/>
    </row>
    <row r="35" ht="11.25">
      <c r="A35" s="35"/>
    </row>
    <row r="36" ht="11.25">
      <c r="A36" s="35"/>
    </row>
    <row r="37" ht="11.25">
      <c r="A37" s="35"/>
    </row>
    <row r="38" ht="11.25">
      <c r="A38" s="35"/>
    </row>
    <row r="39" ht="11.25">
      <c r="A39" s="35"/>
    </row>
    <row r="40" ht="11.25">
      <c r="A40" s="35"/>
    </row>
    <row r="41" ht="11.25">
      <c r="A41" s="35"/>
    </row>
    <row r="42" ht="11.25">
      <c r="A42" s="35"/>
    </row>
    <row r="43" ht="11.25">
      <c r="A43" s="35"/>
    </row>
    <row r="44" ht="11.25">
      <c r="A44" s="35"/>
    </row>
    <row r="45" ht="11.25">
      <c r="A45" s="35"/>
    </row>
    <row r="46" ht="11.25">
      <c r="A46" s="35"/>
    </row>
    <row r="47" ht="11.25">
      <c r="A47" s="35"/>
    </row>
    <row r="48" ht="11.25">
      <c r="A48" s="35"/>
    </row>
    <row r="49" ht="11.25">
      <c r="A49" s="35"/>
    </row>
    <row r="50" ht="11.25">
      <c r="A50" s="35"/>
    </row>
    <row r="51" ht="11.25">
      <c r="A51" s="35"/>
    </row>
    <row r="52" ht="11.25">
      <c r="A52" s="35"/>
    </row>
    <row r="53" ht="11.25">
      <c r="A53" s="35"/>
    </row>
    <row r="54" ht="11.25">
      <c r="A54" s="35"/>
    </row>
    <row r="55" ht="11.25">
      <c r="A55" s="35"/>
    </row>
    <row r="56" ht="11.25">
      <c r="A56" s="35"/>
    </row>
    <row r="57" ht="11.25">
      <c r="A57" s="35"/>
    </row>
    <row r="58" ht="11.25">
      <c r="A58" s="35"/>
    </row>
    <row r="59" ht="11.25">
      <c r="A59" s="35"/>
    </row>
  </sheetData>
  <sheetProtection/>
  <mergeCells count="11">
    <mergeCell ref="H12:H13"/>
    <mergeCell ref="M12:M13"/>
    <mergeCell ref="A7:C8"/>
    <mergeCell ref="F12:F13"/>
    <mergeCell ref="I12:J12"/>
    <mergeCell ref="A12:A13"/>
    <mergeCell ref="B12:B13"/>
    <mergeCell ref="C12:C13"/>
    <mergeCell ref="D12:D13"/>
    <mergeCell ref="E12:E13"/>
    <mergeCell ref="G12:G13"/>
  </mergeCells>
  <printOptions horizontalCentered="1"/>
  <pageMargins left="0.75" right="0.75" top="0.7" bottom="0.49" header="0.5" footer="0.31"/>
  <pageSetup fitToHeight="1" fitToWidth="1" horizontalDpi="600" verticalDpi="600" orientation="landscape" paperSize="9" scale="51" r:id="rId1"/>
  <headerFooter alignWithMargins="0">
    <oddFooter>&amp;LConfirm existenta lucrarilor
Director Departament&amp;CPage &amp;P of &amp;N&amp;RCandidat</oddFooter>
  </headerFooter>
</worksheet>
</file>

<file path=xl/worksheets/sheet13.xml><?xml version="1.0" encoding="utf-8"?>
<worksheet xmlns="http://schemas.openxmlformats.org/spreadsheetml/2006/main" xmlns:r="http://schemas.openxmlformats.org/officeDocument/2006/relationships">
  <sheetPr>
    <tabColor indexed="43"/>
    <pageSetUpPr fitToPage="1"/>
  </sheetPr>
  <dimension ref="A1:M236"/>
  <sheetViews>
    <sheetView zoomScale="55" zoomScaleNormal="55" zoomScalePageLayoutView="0" workbookViewId="0" topLeftCell="A4">
      <selection activeCell="M41" sqref="M41"/>
    </sheetView>
  </sheetViews>
  <sheetFormatPr defaultColWidth="9.140625" defaultRowHeight="11.25"/>
  <cols>
    <col min="1" max="1" width="6.140625" style="0" customWidth="1"/>
    <col min="2" max="2" width="63.7109375" style="0" customWidth="1"/>
    <col min="3" max="3" width="48.8515625" style="0" customWidth="1"/>
    <col min="4" max="4" width="17.28125" style="0" customWidth="1"/>
    <col min="5" max="5" width="27.8515625" style="0" customWidth="1"/>
    <col min="6" max="6" width="18.8515625" style="0" customWidth="1"/>
    <col min="7" max="7" width="18.8515625" style="15" bestFit="1" customWidth="1"/>
    <col min="8" max="8" width="16.00390625" style="0" customWidth="1"/>
    <col min="9" max="9" width="13.7109375" style="0" customWidth="1"/>
    <col min="10" max="10" width="15.140625" style="0" customWidth="1"/>
    <col min="11" max="11" width="22.57421875" style="0" customWidth="1"/>
    <col min="12" max="12" width="25.57421875" style="0" customWidth="1"/>
    <col min="13" max="13" width="34.28125" style="0" customWidth="1"/>
  </cols>
  <sheetData>
    <row r="1" spans="1:13" s="1" customFormat="1" ht="15">
      <c r="A1" s="293" t="s">
        <v>295</v>
      </c>
      <c r="B1" s="293"/>
      <c r="C1" s="132"/>
      <c r="D1" s="132"/>
      <c r="E1" s="132"/>
      <c r="F1" s="132"/>
      <c r="G1" s="132"/>
      <c r="H1" s="132"/>
      <c r="I1" s="132"/>
      <c r="J1" s="132"/>
      <c r="K1" s="132"/>
      <c r="L1" s="132"/>
      <c r="M1" s="132"/>
    </row>
    <row r="2" spans="1:13" s="1" customFormat="1" ht="15">
      <c r="A2" s="293" t="s">
        <v>67</v>
      </c>
      <c r="B2" s="293"/>
      <c r="C2" s="132"/>
      <c r="D2" s="132"/>
      <c r="E2" s="132"/>
      <c r="F2" s="132"/>
      <c r="G2" s="132"/>
      <c r="H2" s="132"/>
      <c r="I2" s="132"/>
      <c r="J2" s="132"/>
      <c r="K2" s="132"/>
      <c r="L2" s="132"/>
      <c r="M2" s="132"/>
    </row>
    <row r="3" spans="1:13" s="1" customFormat="1" ht="15">
      <c r="A3" s="325" t="s">
        <v>68</v>
      </c>
      <c r="B3" s="132"/>
      <c r="C3" s="132"/>
      <c r="D3" s="132"/>
      <c r="E3" s="132"/>
      <c r="F3" s="132"/>
      <c r="G3" s="132"/>
      <c r="H3" s="132"/>
      <c r="I3" s="132"/>
      <c r="J3" s="132"/>
      <c r="K3" s="132"/>
      <c r="L3" s="132"/>
      <c r="M3" s="132"/>
    </row>
    <row r="4" spans="1:13" s="1" customFormat="1" ht="10.5" customHeight="1">
      <c r="A4" s="132"/>
      <c r="B4" s="132"/>
      <c r="C4" s="132"/>
      <c r="D4" s="132"/>
      <c r="E4" s="132"/>
      <c r="F4" s="132"/>
      <c r="G4" s="132"/>
      <c r="H4" s="132"/>
      <c r="I4" s="132"/>
      <c r="J4" s="132"/>
      <c r="K4" s="132"/>
      <c r="L4" s="132"/>
      <c r="M4" s="132"/>
    </row>
    <row r="5" spans="1:13" s="1" customFormat="1" ht="15">
      <c r="A5" s="3"/>
      <c r="B5" s="3"/>
      <c r="C5" s="3"/>
      <c r="D5" s="3"/>
      <c r="E5" s="3"/>
      <c r="F5" s="3"/>
      <c r="G5" s="3"/>
      <c r="H5" s="3"/>
      <c r="I5" s="3"/>
      <c r="J5" s="3"/>
      <c r="K5" s="3"/>
      <c r="L5" s="132"/>
      <c r="M5" s="132"/>
    </row>
    <row r="6" spans="1:13" s="1" customFormat="1" ht="15">
      <c r="A6" s="3"/>
      <c r="B6" s="3"/>
      <c r="C6" s="3"/>
      <c r="D6" s="3" t="s">
        <v>61</v>
      </c>
      <c r="E6" s="3"/>
      <c r="F6" s="3"/>
      <c r="G6" s="3"/>
      <c r="H6" s="3"/>
      <c r="I6" s="3"/>
      <c r="J6" s="3"/>
      <c r="K6" s="3"/>
      <c r="L6" s="132"/>
      <c r="M6" s="132"/>
    </row>
    <row r="7" spans="1:13" s="1" customFormat="1" ht="21" customHeight="1">
      <c r="A7" s="397" t="s">
        <v>199</v>
      </c>
      <c r="B7" s="397"/>
      <c r="C7" s="397"/>
      <c r="D7" s="297"/>
      <c r="E7" s="297"/>
      <c r="F7" s="297"/>
      <c r="G7" s="67"/>
      <c r="H7" s="132"/>
      <c r="I7" s="132"/>
      <c r="J7" s="132"/>
      <c r="K7" s="132"/>
      <c r="L7" s="132"/>
      <c r="M7" s="132"/>
    </row>
    <row r="8" spans="1:13" s="1" customFormat="1" ht="42.75" customHeight="1">
      <c r="A8" s="397"/>
      <c r="B8" s="397"/>
      <c r="C8" s="397"/>
      <c r="D8" s="326" t="s">
        <v>106</v>
      </c>
      <c r="E8" s="397" t="s">
        <v>126</v>
      </c>
      <c r="F8" s="397"/>
      <c r="G8" s="297"/>
      <c r="H8" s="3"/>
      <c r="I8" s="327"/>
      <c r="J8" s="3"/>
      <c r="K8" s="3"/>
      <c r="L8" s="132"/>
      <c r="M8" s="132"/>
    </row>
    <row r="9" spans="1:13" ht="15">
      <c r="A9" s="328"/>
      <c r="B9" s="329"/>
      <c r="C9" s="329"/>
      <c r="D9" s="326"/>
      <c r="E9" s="397"/>
      <c r="F9" s="397"/>
      <c r="G9" s="297"/>
      <c r="H9" s="330"/>
      <c r="I9" s="329"/>
      <c r="J9" s="329"/>
      <c r="K9" s="329"/>
      <c r="L9" s="132"/>
      <c r="M9" s="132"/>
    </row>
    <row r="10" spans="1:13" ht="15">
      <c r="A10" s="328"/>
      <c r="B10" s="329"/>
      <c r="C10" s="329"/>
      <c r="D10" s="329"/>
      <c r="E10" s="329"/>
      <c r="F10" s="329"/>
      <c r="G10" s="329"/>
      <c r="H10" s="330"/>
      <c r="I10" s="329"/>
      <c r="J10" s="329"/>
      <c r="K10" s="329"/>
      <c r="L10" s="132"/>
      <c r="M10" s="132"/>
    </row>
    <row r="11" spans="1:13" ht="15.75" thickBot="1">
      <c r="A11" s="331"/>
      <c r="B11" s="132"/>
      <c r="C11" s="132"/>
      <c r="D11" s="132"/>
      <c r="E11" s="132"/>
      <c r="F11" s="132"/>
      <c r="G11" s="132"/>
      <c r="H11" s="332"/>
      <c r="I11" s="132"/>
      <c r="J11" s="132"/>
      <c r="K11" s="132"/>
      <c r="L11" s="132"/>
      <c r="M11" s="132"/>
    </row>
    <row r="12" spans="1:13" ht="45.75" customHeight="1" thickBot="1">
      <c r="A12" s="406" t="s">
        <v>108</v>
      </c>
      <c r="B12" s="406" t="s">
        <v>115</v>
      </c>
      <c r="C12" s="406" t="s">
        <v>109</v>
      </c>
      <c r="D12" s="406" t="s">
        <v>282</v>
      </c>
      <c r="E12" s="406" t="s">
        <v>128</v>
      </c>
      <c r="F12" s="406" t="s">
        <v>123</v>
      </c>
      <c r="G12" s="406" t="s">
        <v>121</v>
      </c>
      <c r="H12" s="406" t="s">
        <v>129</v>
      </c>
      <c r="I12" s="408" t="s">
        <v>112</v>
      </c>
      <c r="J12" s="409"/>
      <c r="K12" s="298" t="s">
        <v>156</v>
      </c>
      <c r="L12" s="298" t="s">
        <v>156</v>
      </c>
      <c r="M12" s="404" t="s">
        <v>113</v>
      </c>
    </row>
    <row r="13" spans="1:13" ht="45.75" thickBot="1">
      <c r="A13" s="407"/>
      <c r="B13" s="407"/>
      <c r="C13" s="407"/>
      <c r="D13" s="407"/>
      <c r="E13" s="407"/>
      <c r="F13" s="407"/>
      <c r="G13" s="407"/>
      <c r="H13" s="407"/>
      <c r="I13" s="298" t="s">
        <v>119</v>
      </c>
      <c r="J13" s="298" t="s">
        <v>114</v>
      </c>
      <c r="K13" s="298" t="s">
        <v>116</v>
      </c>
      <c r="L13" s="298" t="s">
        <v>117</v>
      </c>
      <c r="M13" s="405"/>
    </row>
    <row r="14" spans="1:13" ht="22.5" customHeight="1">
      <c r="A14" s="331"/>
      <c r="B14" s="132"/>
      <c r="C14" s="132"/>
      <c r="D14" s="132"/>
      <c r="E14" s="132"/>
      <c r="F14" s="132"/>
      <c r="G14" s="132"/>
      <c r="H14" s="332"/>
      <c r="I14" s="132"/>
      <c r="J14" s="132"/>
      <c r="K14" s="3">
        <f>SUM(K15:K257)</f>
        <v>30</v>
      </c>
      <c r="L14" s="3">
        <f>SUM(L15:L57)</f>
        <v>0</v>
      </c>
      <c r="M14" s="132"/>
    </row>
    <row r="15" spans="1:13" ht="174" customHeight="1">
      <c r="A15" s="27">
        <v>1</v>
      </c>
      <c r="B15" s="300" t="s">
        <v>483</v>
      </c>
      <c r="C15" s="300" t="s">
        <v>75</v>
      </c>
      <c r="D15" s="252" t="s">
        <v>78</v>
      </c>
      <c r="E15" s="75" t="s">
        <v>49</v>
      </c>
      <c r="F15" s="232">
        <v>2010</v>
      </c>
      <c r="G15" s="73">
        <v>1</v>
      </c>
      <c r="H15" s="231">
        <v>60</v>
      </c>
      <c r="I15" s="23" t="s">
        <v>120</v>
      </c>
      <c r="J15" s="23"/>
      <c r="K15" s="232">
        <v>10</v>
      </c>
      <c r="L15" s="232">
        <f>IF(J15="X",5*G15,0)</f>
        <v>0</v>
      </c>
      <c r="M15" s="333"/>
    </row>
    <row r="16" spans="1:13" ht="196.5" customHeight="1">
      <c r="A16" s="27">
        <v>2</v>
      </c>
      <c r="B16" s="337" t="s">
        <v>71</v>
      </c>
      <c r="C16" s="341" t="s">
        <v>76</v>
      </c>
      <c r="D16" s="252" t="s">
        <v>79</v>
      </c>
      <c r="E16" s="292" t="s">
        <v>50</v>
      </c>
      <c r="F16" s="232">
        <v>2015</v>
      </c>
      <c r="G16" s="73">
        <v>1</v>
      </c>
      <c r="H16" s="231">
        <v>14.4</v>
      </c>
      <c r="I16" s="232" t="s">
        <v>8</v>
      </c>
      <c r="J16" s="232"/>
      <c r="K16" s="232">
        <f>IF(I16="X",10*G16,0)</f>
        <v>10</v>
      </c>
      <c r="L16" s="232">
        <f>IF(J16="X",5*G16,0)</f>
        <v>0</v>
      </c>
      <c r="M16" s="333"/>
    </row>
    <row r="17" spans="1:13" ht="133.5" customHeight="1">
      <c r="A17" s="27">
        <v>3</v>
      </c>
      <c r="B17" s="337" t="s">
        <v>45</v>
      </c>
      <c r="C17" s="340" t="s">
        <v>77</v>
      </c>
      <c r="D17" s="252" t="s">
        <v>80</v>
      </c>
      <c r="E17" s="292" t="s">
        <v>51</v>
      </c>
      <c r="F17" s="232">
        <v>2015</v>
      </c>
      <c r="G17" s="73">
        <v>1</v>
      </c>
      <c r="H17" s="231">
        <v>27.032</v>
      </c>
      <c r="I17" s="232" t="s">
        <v>8</v>
      </c>
      <c r="J17" s="232"/>
      <c r="K17" s="232">
        <f>IF(I17="X",10*G17,0)</f>
        <v>10</v>
      </c>
      <c r="L17" s="232">
        <f>IF(J17="X",5*G17,0)</f>
        <v>0</v>
      </c>
      <c r="M17" s="333"/>
    </row>
    <row r="18" spans="1:13" ht="15.75">
      <c r="A18" s="27"/>
      <c r="B18" s="336"/>
      <c r="C18" s="299"/>
      <c r="D18" s="24"/>
      <c r="E18" s="24"/>
      <c r="F18" s="23"/>
      <c r="G18" s="73"/>
      <c r="H18" s="231"/>
      <c r="I18" s="23"/>
      <c r="J18" s="23"/>
      <c r="K18" s="232"/>
      <c r="L18" s="232"/>
      <c r="M18" s="333"/>
    </row>
    <row r="19" spans="1:13" ht="15.75">
      <c r="A19" s="27"/>
      <c r="B19" s="336"/>
      <c r="C19" s="299"/>
      <c r="D19" s="252"/>
      <c r="E19" s="19"/>
      <c r="F19" s="232"/>
      <c r="G19" s="232"/>
      <c r="H19" s="50"/>
      <c r="I19" s="23"/>
      <c r="J19" s="23"/>
      <c r="K19" s="232"/>
      <c r="L19" s="232"/>
      <c r="M19" s="333"/>
    </row>
    <row r="20" spans="1:13" s="205" customFormat="1" ht="15.75">
      <c r="A20" s="233"/>
      <c r="B20" s="337"/>
      <c r="C20" s="341"/>
      <c r="D20" s="252"/>
      <c r="E20" s="292"/>
      <c r="F20" s="232"/>
      <c r="G20" s="73"/>
      <c r="H20" s="231"/>
      <c r="I20" s="232"/>
      <c r="J20" s="232"/>
      <c r="K20" s="232"/>
      <c r="L20" s="232"/>
      <c r="M20" s="339"/>
    </row>
    <row r="21" spans="1:13" ht="99.75" customHeight="1">
      <c r="A21" s="27"/>
      <c r="B21" s="334"/>
      <c r="C21" s="299"/>
      <c r="D21" s="19"/>
      <c r="E21" s="19"/>
      <c r="F21" s="23"/>
      <c r="G21" s="73"/>
      <c r="H21" s="50"/>
      <c r="I21" s="23"/>
      <c r="J21" s="23"/>
      <c r="K21" s="232"/>
      <c r="L21" s="232"/>
      <c r="M21" s="333"/>
    </row>
    <row r="22" spans="1:13" ht="15.75">
      <c r="A22" s="27"/>
      <c r="B22" s="337"/>
      <c r="C22" s="340"/>
      <c r="D22" s="252"/>
      <c r="E22" s="292"/>
      <c r="F22" s="232"/>
      <c r="G22" s="73"/>
      <c r="H22" s="231"/>
      <c r="I22" s="232"/>
      <c r="J22" s="232"/>
      <c r="K22" s="232"/>
      <c r="L22" s="23"/>
      <c r="M22" s="333"/>
    </row>
    <row r="23" spans="1:13" ht="15.75">
      <c r="A23" s="77"/>
      <c r="B23" s="76"/>
      <c r="C23" s="76"/>
      <c r="D23" s="19"/>
      <c r="E23" s="24"/>
      <c r="F23" s="23"/>
      <c r="G23" s="73"/>
      <c r="H23" s="50"/>
      <c r="I23" s="23"/>
      <c r="J23" s="23"/>
      <c r="K23" s="23"/>
      <c r="L23" s="23"/>
      <c r="M23" s="333"/>
    </row>
    <row r="24" spans="1:13" ht="15.75">
      <c r="A24" s="77"/>
      <c r="B24" s="76"/>
      <c r="C24" s="76"/>
      <c r="D24" s="19"/>
      <c r="E24" s="24"/>
      <c r="F24" s="23"/>
      <c r="G24" s="23"/>
      <c r="H24" s="23"/>
      <c r="I24" s="23"/>
      <c r="J24" s="23"/>
      <c r="K24" s="23"/>
      <c r="L24" s="23"/>
      <c r="M24" s="333"/>
    </row>
    <row r="25" spans="1:13" ht="15.75">
      <c r="A25" s="132"/>
      <c r="B25" s="132"/>
      <c r="C25" s="132"/>
      <c r="D25" s="132"/>
      <c r="E25" s="132"/>
      <c r="F25" s="132"/>
      <c r="G25" s="58"/>
      <c r="H25" s="132"/>
      <c r="I25" s="132"/>
      <c r="J25" s="132"/>
      <c r="K25" s="132"/>
      <c r="L25" s="132"/>
      <c r="M25" s="132"/>
    </row>
    <row r="26" spans="2:7" ht="15.75">
      <c r="B26" t="s">
        <v>537</v>
      </c>
      <c r="G26" s="58"/>
    </row>
    <row r="27" ht="15.75">
      <c r="G27" s="58"/>
    </row>
    <row r="28" ht="15.75">
      <c r="G28" s="58"/>
    </row>
    <row r="29" ht="15.75">
      <c r="G29" s="58"/>
    </row>
    <row r="30" ht="15.75">
      <c r="G30" s="58"/>
    </row>
    <row r="31" ht="15.75">
      <c r="G31" s="58"/>
    </row>
    <row r="32" ht="15.75">
      <c r="G32" s="58"/>
    </row>
    <row r="33" ht="15.75">
      <c r="G33" s="58"/>
    </row>
    <row r="34" ht="15.75">
      <c r="G34" s="58"/>
    </row>
    <row r="35" ht="15.75">
      <c r="G35" s="58"/>
    </row>
    <row r="36" ht="15.75">
      <c r="G36" s="58"/>
    </row>
    <row r="37" ht="15.75">
      <c r="G37" s="58"/>
    </row>
    <row r="38" ht="15.75">
      <c r="G38" s="58"/>
    </row>
    <row r="39" ht="15.75">
      <c r="G39" s="58"/>
    </row>
    <row r="40" ht="15.75">
      <c r="G40" s="58"/>
    </row>
    <row r="41" ht="15.75">
      <c r="G41" s="58"/>
    </row>
    <row r="42" ht="15.75">
      <c r="G42" s="58"/>
    </row>
    <row r="43" ht="15.75">
      <c r="G43" s="58"/>
    </row>
    <row r="44" ht="15.75">
      <c r="G44" s="58"/>
    </row>
    <row r="45" ht="15.75">
      <c r="G45" s="58"/>
    </row>
    <row r="46" ht="15.75">
      <c r="G46" s="58"/>
    </row>
    <row r="47" ht="15.75">
      <c r="G47" s="58"/>
    </row>
    <row r="48" ht="15.75">
      <c r="G48" s="58"/>
    </row>
    <row r="49" ht="15.75">
      <c r="G49" s="58"/>
    </row>
    <row r="50" ht="15.75">
      <c r="G50" s="58"/>
    </row>
    <row r="51" ht="15.75">
      <c r="G51" s="58"/>
    </row>
    <row r="52" ht="15.75">
      <c r="G52" s="58"/>
    </row>
    <row r="53" ht="15.75">
      <c r="G53" s="58"/>
    </row>
    <row r="54" ht="15.75">
      <c r="G54" s="58"/>
    </row>
    <row r="55" ht="15.75">
      <c r="G55" s="58"/>
    </row>
    <row r="56" ht="15.75">
      <c r="G56" s="58"/>
    </row>
    <row r="57" ht="15.75">
      <c r="G57" s="58"/>
    </row>
    <row r="58" ht="15.75">
      <c r="G58" s="58"/>
    </row>
    <row r="59" ht="15.75">
      <c r="G59" s="58"/>
    </row>
    <row r="60" ht="15.75">
      <c r="G60" s="58"/>
    </row>
    <row r="61" ht="15.75">
      <c r="G61" s="58"/>
    </row>
    <row r="62" ht="15.75">
      <c r="G62" s="58"/>
    </row>
    <row r="63" ht="15.75">
      <c r="G63" s="58"/>
    </row>
    <row r="64" ht="15.75">
      <c r="G64" s="58"/>
    </row>
    <row r="65" ht="15.75">
      <c r="G65" s="58"/>
    </row>
    <row r="66" ht="15.75">
      <c r="G66" s="58"/>
    </row>
    <row r="67" ht="15.75">
      <c r="G67" s="58"/>
    </row>
    <row r="68" ht="15.75">
      <c r="G68" s="58"/>
    </row>
    <row r="69" ht="15.75">
      <c r="G69" s="58"/>
    </row>
    <row r="70" ht="15.75">
      <c r="G70" s="58"/>
    </row>
    <row r="71" ht="15.75">
      <c r="G71" s="58"/>
    </row>
    <row r="72" ht="15.75">
      <c r="G72" s="58"/>
    </row>
    <row r="73" ht="15.75">
      <c r="G73" s="58"/>
    </row>
    <row r="74" ht="15.75">
      <c r="G74" s="58"/>
    </row>
    <row r="75" ht="15.75">
      <c r="G75" s="58"/>
    </row>
    <row r="76" ht="15.75">
      <c r="G76" s="58"/>
    </row>
    <row r="77" ht="15.75">
      <c r="G77" s="58"/>
    </row>
    <row r="78" ht="15.75">
      <c r="G78" s="58"/>
    </row>
    <row r="79" ht="15.75">
      <c r="G79" s="58"/>
    </row>
    <row r="80" ht="15.75">
      <c r="G80" s="58"/>
    </row>
    <row r="81" ht="15.75">
      <c r="G81" s="58"/>
    </row>
    <row r="82" ht="15.75">
      <c r="G82" s="58"/>
    </row>
    <row r="83" ht="15.75">
      <c r="G83" s="58"/>
    </row>
    <row r="84" ht="15.75">
      <c r="G84" s="58"/>
    </row>
    <row r="85" ht="15.75">
      <c r="G85" s="58"/>
    </row>
    <row r="86" ht="15.75">
      <c r="G86" s="58"/>
    </row>
    <row r="87" ht="15.75">
      <c r="G87" s="58"/>
    </row>
    <row r="88" ht="15.75">
      <c r="G88" s="58"/>
    </row>
    <row r="89" ht="15.75">
      <c r="G89" s="58"/>
    </row>
    <row r="90" ht="15.75">
      <c r="G90" s="58"/>
    </row>
    <row r="91" ht="15.75">
      <c r="G91" s="58"/>
    </row>
    <row r="92" ht="15.75">
      <c r="G92" s="58"/>
    </row>
    <row r="93" ht="15.75">
      <c r="G93" s="58"/>
    </row>
    <row r="94" ht="15.75">
      <c r="G94" s="58"/>
    </row>
    <row r="95" ht="15.75">
      <c r="G95" s="58"/>
    </row>
    <row r="96" ht="15.75">
      <c r="G96" s="58"/>
    </row>
    <row r="97" ht="15.75">
      <c r="G97" s="58"/>
    </row>
    <row r="98" ht="15.75">
      <c r="G98" s="58"/>
    </row>
    <row r="99" ht="15.75">
      <c r="G99" s="58"/>
    </row>
    <row r="100" ht="15.75">
      <c r="G100" s="58"/>
    </row>
    <row r="101" ht="15.75">
      <c r="G101" s="58"/>
    </row>
    <row r="102" ht="15.75">
      <c r="G102" s="58"/>
    </row>
    <row r="103" ht="15.75">
      <c r="G103" s="58"/>
    </row>
    <row r="104" ht="15.75">
      <c r="G104" s="58"/>
    </row>
    <row r="105" ht="15.75">
      <c r="G105" s="58"/>
    </row>
    <row r="106" ht="15.75">
      <c r="G106" s="58"/>
    </row>
    <row r="107" ht="15.75">
      <c r="G107" s="58"/>
    </row>
    <row r="108" ht="15.75">
      <c r="G108" s="58"/>
    </row>
    <row r="109" ht="15.75">
      <c r="G109" s="58"/>
    </row>
    <row r="110" ht="15.75">
      <c r="G110" s="58"/>
    </row>
    <row r="111" ht="15.75">
      <c r="G111" s="58"/>
    </row>
    <row r="112" ht="15.75">
      <c r="G112" s="58"/>
    </row>
    <row r="113" ht="15.75">
      <c r="G113" s="58"/>
    </row>
    <row r="114" ht="15.75">
      <c r="G114" s="58"/>
    </row>
    <row r="115" ht="15.75">
      <c r="G115" s="58"/>
    </row>
    <row r="116" ht="15.75">
      <c r="G116" s="58"/>
    </row>
    <row r="117" ht="15.75">
      <c r="G117" s="58"/>
    </row>
    <row r="118" ht="15.75">
      <c r="G118" s="58"/>
    </row>
    <row r="119" ht="15.75">
      <c r="G119" s="58"/>
    </row>
    <row r="120" ht="15.75">
      <c r="G120" s="58"/>
    </row>
    <row r="121" ht="15.75">
      <c r="G121" s="58"/>
    </row>
    <row r="122" ht="15.75">
      <c r="G122" s="58"/>
    </row>
    <row r="123" ht="15.75">
      <c r="G123" s="58"/>
    </row>
    <row r="124" ht="15.75">
      <c r="G124" s="58"/>
    </row>
    <row r="125" ht="15.75">
      <c r="G125" s="58"/>
    </row>
    <row r="126" ht="15.75">
      <c r="G126" s="58"/>
    </row>
    <row r="127" ht="15.75">
      <c r="G127" s="58"/>
    </row>
    <row r="128" ht="15.75">
      <c r="G128" s="58"/>
    </row>
    <row r="129" ht="15.75">
      <c r="G129" s="58"/>
    </row>
    <row r="130" ht="15.75">
      <c r="G130" s="58"/>
    </row>
    <row r="131" ht="15.75">
      <c r="G131" s="58"/>
    </row>
    <row r="132" ht="15.75">
      <c r="G132" s="58"/>
    </row>
    <row r="133" ht="15.75">
      <c r="G133" s="58"/>
    </row>
    <row r="134" ht="15.75">
      <c r="G134" s="58"/>
    </row>
    <row r="135" ht="15.75">
      <c r="G135" s="58"/>
    </row>
    <row r="136" ht="15.75">
      <c r="G136" s="58"/>
    </row>
    <row r="137" ht="15.75">
      <c r="G137" s="58"/>
    </row>
    <row r="138" ht="15.75">
      <c r="G138" s="58"/>
    </row>
    <row r="139" ht="15.75">
      <c r="G139" s="58"/>
    </row>
    <row r="140" ht="15.75">
      <c r="G140" s="58"/>
    </row>
    <row r="141" ht="15.75">
      <c r="G141" s="58"/>
    </row>
    <row r="142" ht="15.75">
      <c r="G142" s="58"/>
    </row>
    <row r="143" ht="15.75">
      <c r="G143" s="58"/>
    </row>
    <row r="144" ht="15.75">
      <c r="G144" s="58"/>
    </row>
    <row r="145" ht="15.75">
      <c r="G145" s="58"/>
    </row>
    <row r="146" ht="15.75">
      <c r="G146" s="58"/>
    </row>
    <row r="147" ht="15.75">
      <c r="G147" s="58"/>
    </row>
    <row r="148" ht="15.75">
      <c r="G148" s="58"/>
    </row>
    <row r="149" ht="15.75">
      <c r="G149" s="58"/>
    </row>
    <row r="150" ht="15.75">
      <c r="G150" s="58"/>
    </row>
    <row r="151" ht="15.75">
      <c r="G151" s="58"/>
    </row>
    <row r="152" ht="15.75">
      <c r="G152" s="58"/>
    </row>
    <row r="153" ht="15.75">
      <c r="G153" s="58"/>
    </row>
    <row r="154" ht="15.75">
      <c r="G154" s="58"/>
    </row>
    <row r="155" ht="15.75">
      <c r="G155" s="58"/>
    </row>
    <row r="156" ht="15.75">
      <c r="G156" s="58"/>
    </row>
    <row r="157" ht="15.75">
      <c r="G157" s="58"/>
    </row>
    <row r="158" ht="15.75">
      <c r="G158" s="58"/>
    </row>
    <row r="159" ht="15.75">
      <c r="G159" s="58"/>
    </row>
    <row r="160" ht="15.75">
      <c r="G160" s="58"/>
    </row>
    <row r="161" ht="15.75">
      <c r="G161" s="58"/>
    </row>
    <row r="162" ht="15.75">
      <c r="G162" s="58"/>
    </row>
    <row r="163" ht="15.75">
      <c r="G163" s="58"/>
    </row>
    <row r="164" ht="15.75">
      <c r="G164" s="58"/>
    </row>
    <row r="165" ht="15.75">
      <c r="G165" s="58"/>
    </row>
    <row r="166" ht="15.75">
      <c r="G166" s="58"/>
    </row>
    <row r="167" ht="15.75">
      <c r="G167" s="58"/>
    </row>
    <row r="168" ht="15.75">
      <c r="G168" s="58"/>
    </row>
    <row r="169" ht="15.75">
      <c r="G169" s="58"/>
    </row>
    <row r="170" ht="15.75">
      <c r="G170" s="58"/>
    </row>
    <row r="171" ht="15.75">
      <c r="G171" s="58"/>
    </row>
    <row r="172" ht="15.75">
      <c r="G172" s="58"/>
    </row>
    <row r="173" ht="15.75">
      <c r="G173" s="58"/>
    </row>
    <row r="174" ht="15.75">
      <c r="G174" s="58"/>
    </row>
    <row r="175" ht="15.75">
      <c r="G175" s="58"/>
    </row>
    <row r="176" ht="15.75">
      <c r="G176" s="58"/>
    </row>
    <row r="177" ht="15.75">
      <c r="G177" s="58"/>
    </row>
    <row r="178" ht="15.75">
      <c r="G178" s="58"/>
    </row>
    <row r="179" ht="15.75">
      <c r="G179" s="58"/>
    </row>
    <row r="180" ht="15.75">
      <c r="G180" s="58"/>
    </row>
    <row r="181" ht="15.75">
      <c r="G181" s="58"/>
    </row>
    <row r="182" ht="15.75">
      <c r="G182" s="58"/>
    </row>
    <row r="183" ht="15.75">
      <c r="G183" s="58"/>
    </row>
    <row r="184" ht="15.75">
      <c r="G184" s="58"/>
    </row>
    <row r="185" ht="15.75">
      <c r="G185" s="58"/>
    </row>
    <row r="186" ht="15.75">
      <c r="G186" s="58"/>
    </row>
    <row r="187" ht="15.75">
      <c r="G187" s="58"/>
    </row>
    <row r="188" ht="15.75">
      <c r="G188" s="58"/>
    </row>
    <row r="189" ht="15.75">
      <c r="G189" s="58"/>
    </row>
    <row r="190" ht="15.75">
      <c r="G190" s="58"/>
    </row>
    <row r="191" ht="15.75">
      <c r="G191" s="58"/>
    </row>
    <row r="192" ht="15.75">
      <c r="G192" s="58"/>
    </row>
    <row r="193" ht="15.75">
      <c r="G193" s="58"/>
    </row>
    <row r="194" ht="15.75">
      <c r="G194" s="58"/>
    </row>
    <row r="195" ht="15.75">
      <c r="G195" s="58"/>
    </row>
    <row r="196" ht="15.75">
      <c r="G196" s="58"/>
    </row>
    <row r="197" ht="15.75">
      <c r="G197" s="58"/>
    </row>
    <row r="198" ht="15.75">
      <c r="G198" s="58"/>
    </row>
    <row r="199" ht="15.75">
      <c r="G199" s="58"/>
    </row>
    <row r="200" ht="15.75">
      <c r="G200" s="58"/>
    </row>
    <row r="201" ht="15.75">
      <c r="G201" s="58"/>
    </row>
    <row r="202" ht="15.75">
      <c r="G202" s="58"/>
    </row>
    <row r="203" ht="15.75">
      <c r="G203" s="58"/>
    </row>
    <row r="204" ht="15.75">
      <c r="G204" s="58"/>
    </row>
    <row r="205" ht="15.75">
      <c r="G205" s="58"/>
    </row>
    <row r="206" ht="15.75">
      <c r="G206" s="58"/>
    </row>
    <row r="207" ht="15.75">
      <c r="G207" s="58"/>
    </row>
    <row r="208" ht="15.75">
      <c r="G208" s="58"/>
    </row>
    <row r="209" ht="15.75">
      <c r="G209" s="58"/>
    </row>
    <row r="210" ht="15.75">
      <c r="G210" s="58"/>
    </row>
    <row r="211" ht="15.75">
      <c r="G211" s="58"/>
    </row>
    <row r="212" ht="15.75">
      <c r="G212" s="58"/>
    </row>
    <row r="213" ht="15.75">
      <c r="G213" s="58"/>
    </row>
    <row r="214" ht="15.75">
      <c r="G214" s="58"/>
    </row>
    <row r="215" ht="15.75">
      <c r="G215" s="58"/>
    </row>
    <row r="216" ht="15.75">
      <c r="G216" s="58"/>
    </row>
    <row r="217" ht="15.75">
      <c r="G217" s="58"/>
    </row>
    <row r="218" ht="15.75">
      <c r="G218" s="58"/>
    </row>
    <row r="219" ht="15.75">
      <c r="G219" s="58"/>
    </row>
    <row r="220" ht="15.75">
      <c r="G220" s="58"/>
    </row>
    <row r="221" ht="15.75">
      <c r="G221" s="58"/>
    </row>
    <row r="222" ht="15.75">
      <c r="G222" s="58"/>
    </row>
    <row r="223" ht="15.75">
      <c r="G223" s="58"/>
    </row>
    <row r="224" ht="15.75">
      <c r="G224" s="58"/>
    </row>
    <row r="225" ht="15.75">
      <c r="G225" s="58"/>
    </row>
    <row r="226" ht="15.75">
      <c r="G226" s="58"/>
    </row>
    <row r="227" ht="15.75">
      <c r="G227" s="58"/>
    </row>
    <row r="228" ht="15.75">
      <c r="G228" s="58"/>
    </row>
    <row r="229" ht="15.75">
      <c r="G229" s="58"/>
    </row>
    <row r="230" ht="15.75">
      <c r="G230" s="58"/>
    </row>
    <row r="231" ht="15.75">
      <c r="G231" s="58"/>
    </row>
    <row r="232" ht="15.75">
      <c r="G232" s="58"/>
    </row>
    <row r="233" ht="15.75">
      <c r="G233" s="58"/>
    </row>
    <row r="234" ht="15.75">
      <c r="G234" s="58"/>
    </row>
    <row r="235" ht="15.75">
      <c r="G235" s="58"/>
    </row>
    <row r="236" ht="15.75">
      <c r="G236" s="58"/>
    </row>
  </sheetData>
  <sheetProtection/>
  <mergeCells count="13">
    <mergeCell ref="A7:C8"/>
    <mergeCell ref="F12:F13"/>
    <mergeCell ref="E8:F8"/>
    <mergeCell ref="E9:F9"/>
    <mergeCell ref="M12:M13"/>
    <mergeCell ref="G12:G13"/>
    <mergeCell ref="I12:J12"/>
    <mergeCell ref="A12:A13"/>
    <mergeCell ref="B12:B13"/>
    <mergeCell ref="C12:C13"/>
    <mergeCell ref="D12:D13"/>
    <mergeCell ref="E12:E13"/>
    <mergeCell ref="H12:H13"/>
  </mergeCells>
  <printOptions horizontalCentered="1"/>
  <pageMargins left="0.75" right="0.75" top="0.7" bottom="0.49" header="0.5" footer="0.31"/>
  <pageSetup fitToHeight="1" fitToWidth="1" horizontalDpi="600" verticalDpi="600" orientation="landscape" paperSize="9" scale="45" r:id="rId1"/>
  <headerFooter alignWithMargins="0">
    <oddFooter>&amp;LDecan Facultate de Constructii
Prof. Dr. Ing. LUCACI Gheorghe&amp;CPage &amp;P of &amp;N&amp;RCandidat
Conf. Dr. Ing.  FLORESCU Constantin</oddFooter>
  </headerFooter>
</worksheet>
</file>

<file path=xl/worksheets/sheet14.xml><?xml version="1.0" encoding="utf-8"?>
<worksheet xmlns="http://schemas.openxmlformats.org/spreadsheetml/2006/main" xmlns:r="http://schemas.openxmlformats.org/officeDocument/2006/relationships">
  <sheetPr>
    <tabColor indexed="43"/>
    <pageSetUpPr fitToPage="1"/>
  </sheetPr>
  <dimension ref="A1:M236"/>
  <sheetViews>
    <sheetView view="pageLayout" zoomScale="55" zoomScalePageLayoutView="55" workbookViewId="0" topLeftCell="A1">
      <selection activeCell="B21" sqref="B21"/>
    </sheetView>
  </sheetViews>
  <sheetFormatPr defaultColWidth="9.140625" defaultRowHeight="11.25"/>
  <cols>
    <col min="1" max="1" width="6.140625" style="0" customWidth="1"/>
    <col min="2" max="2" width="63.7109375" style="0" customWidth="1"/>
    <col min="3" max="3" width="48.8515625" style="0" customWidth="1"/>
    <col min="4" max="4" width="17.28125" style="0" customWidth="1"/>
    <col min="5" max="5" width="27.8515625" style="0" customWidth="1"/>
    <col min="6" max="6" width="18.8515625" style="0" customWidth="1"/>
    <col min="7" max="7" width="18.8515625" style="15" bestFit="1" customWidth="1"/>
    <col min="8" max="8" width="16.00390625" style="0" customWidth="1"/>
    <col min="9" max="9" width="13.7109375" style="0" customWidth="1"/>
    <col min="10" max="10" width="15.140625" style="0" customWidth="1"/>
    <col min="11" max="11" width="22.57421875" style="0" customWidth="1"/>
    <col min="12" max="12" width="25.57421875" style="0" customWidth="1"/>
    <col min="13" max="13" width="34.28125" style="0" customWidth="1"/>
  </cols>
  <sheetData>
    <row r="1" spans="1:13" s="1" customFormat="1" ht="15">
      <c r="A1" s="293" t="s">
        <v>295</v>
      </c>
      <c r="B1" s="293"/>
      <c r="C1" s="132"/>
      <c r="D1" s="132"/>
      <c r="E1" s="132"/>
      <c r="F1" s="132"/>
      <c r="G1" s="132"/>
      <c r="H1" s="132"/>
      <c r="I1" s="132"/>
      <c r="J1" s="132"/>
      <c r="K1" s="132"/>
      <c r="L1" s="132"/>
      <c r="M1" s="132"/>
    </row>
    <row r="2" spans="1:13" s="1" customFormat="1" ht="15">
      <c r="A2" s="293" t="s">
        <v>67</v>
      </c>
      <c r="B2" s="293"/>
      <c r="C2" s="132"/>
      <c r="D2" s="132"/>
      <c r="E2" s="132"/>
      <c r="F2" s="132"/>
      <c r="G2" s="132"/>
      <c r="H2" s="132"/>
      <c r="I2" s="132"/>
      <c r="J2" s="132"/>
      <c r="K2" s="132"/>
      <c r="L2" s="132"/>
      <c r="M2" s="132"/>
    </row>
    <row r="3" spans="1:13" s="1" customFormat="1" ht="15">
      <c r="A3" s="325" t="s">
        <v>68</v>
      </c>
      <c r="B3" s="132"/>
      <c r="C3" s="132"/>
      <c r="D3" s="132"/>
      <c r="E3" s="132"/>
      <c r="F3" s="132"/>
      <c r="G3" s="132"/>
      <c r="H3" s="132"/>
      <c r="I3" s="132"/>
      <c r="J3" s="132"/>
      <c r="K3" s="132"/>
      <c r="L3" s="132"/>
      <c r="M3" s="132"/>
    </row>
    <row r="4" spans="1:13" s="1" customFormat="1" ht="10.5" customHeight="1">
      <c r="A4" s="132"/>
      <c r="B4" s="132"/>
      <c r="C4" s="132"/>
      <c r="D4" s="132"/>
      <c r="E4" s="132"/>
      <c r="F4" s="132"/>
      <c r="G4" s="132"/>
      <c r="H4" s="132"/>
      <c r="I4" s="132"/>
      <c r="J4" s="132"/>
      <c r="K4" s="132"/>
      <c r="L4" s="132"/>
      <c r="M4" s="132"/>
    </row>
    <row r="5" spans="1:13" s="1" customFormat="1" ht="15">
      <c r="A5" s="3"/>
      <c r="B5" s="3"/>
      <c r="C5" s="3"/>
      <c r="D5" s="3"/>
      <c r="E5" s="3"/>
      <c r="F5" s="3"/>
      <c r="G5" s="3"/>
      <c r="H5" s="3"/>
      <c r="I5" s="3"/>
      <c r="J5" s="3"/>
      <c r="K5" s="3"/>
      <c r="L5" s="132"/>
      <c r="M5" s="132"/>
    </row>
    <row r="6" spans="1:13" s="1" customFormat="1" ht="15">
      <c r="A6" s="3"/>
      <c r="B6" s="3"/>
      <c r="C6" s="3"/>
      <c r="D6" s="3" t="s">
        <v>61</v>
      </c>
      <c r="E6" s="3"/>
      <c r="F6" s="3"/>
      <c r="G6" s="3"/>
      <c r="H6" s="3"/>
      <c r="I6" s="3"/>
      <c r="J6" s="3"/>
      <c r="K6" s="3"/>
      <c r="L6" s="132"/>
      <c r="M6" s="132"/>
    </row>
    <row r="7" spans="1:13" s="1" customFormat="1" ht="21" customHeight="1">
      <c r="A7" s="397" t="s">
        <v>199</v>
      </c>
      <c r="B7" s="397"/>
      <c r="C7" s="397"/>
      <c r="D7" s="297"/>
      <c r="E7" s="297"/>
      <c r="F7" s="297"/>
      <c r="G7" s="67"/>
      <c r="H7" s="132"/>
      <c r="I7" s="132"/>
      <c r="J7" s="132"/>
      <c r="K7" s="132"/>
      <c r="L7" s="132"/>
      <c r="M7" s="132"/>
    </row>
    <row r="8" spans="1:13" s="1" customFormat="1" ht="42.75" customHeight="1">
      <c r="A8" s="397"/>
      <c r="B8" s="397"/>
      <c r="C8" s="397"/>
      <c r="D8" s="326"/>
      <c r="E8" s="397"/>
      <c r="F8" s="397"/>
      <c r="G8" s="297"/>
      <c r="H8" s="3"/>
      <c r="I8" s="327"/>
      <c r="J8" s="3"/>
      <c r="K8" s="3"/>
      <c r="L8" s="132"/>
      <c r="M8" s="132"/>
    </row>
    <row r="9" spans="1:13" ht="45">
      <c r="A9" s="328"/>
      <c r="B9" s="329"/>
      <c r="C9" s="329"/>
      <c r="D9" s="326" t="s">
        <v>200</v>
      </c>
      <c r="E9" s="397" t="s">
        <v>127</v>
      </c>
      <c r="F9" s="397"/>
      <c r="G9" s="297"/>
      <c r="H9" s="330"/>
      <c r="I9" s="329"/>
      <c r="J9" s="329"/>
      <c r="K9" s="329"/>
      <c r="L9" s="132"/>
      <c r="M9" s="132"/>
    </row>
    <row r="10" spans="1:13" ht="15">
      <c r="A10" s="328"/>
      <c r="B10" s="329"/>
      <c r="C10" s="329"/>
      <c r="D10" s="329"/>
      <c r="E10" s="329"/>
      <c r="F10" s="329"/>
      <c r="G10" s="329"/>
      <c r="H10" s="330"/>
      <c r="I10" s="329"/>
      <c r="J10" s="329"/>
      <c r="K10" s="329"/>
      <c r="L10" s="132"/>
      <c r="M10" s="132"/>
    </row>
    <row r="11" spans="1:13" ht="15.75" thickBot="1">
      <c r="A11" s="331"/>
      <c r="B11" s="132"/>
      <c r="C11" s="132"/>
      <c r="D11" s="132"/>
      <c r="E11" s="132"/>
      <c r="F11" s="132"/>
      <c r="G11" s="132"/>
      <c r="H11" s="332"/>
      <c r="I11" s="132"/>
      <c r="J11" s="132"/>
      <c r="K11" s="132"/>
      <c r="L11" s="132"/>
      <c r="M11" s="132"/>
    </row>
    <row r="12" spans="1:13" ht="45.75" customHeight="1" thickBot="1">
      <c r="A12" s="406" t="s">
        <v>108</v>
      </c>
      <c r="B12" s="406" t="s">
        <v>115</v>
      </c>
      <c r="C12" s="406" t="s">
        <v>109</v>
      </c>
      <c r="D12" s="406" t="s">
        <v>282</v>
      </c>
      <c r="E12" s="406" t="s">
        <v>128</v>
      </c>
      <c r="F12" s="406" t="s">
        <v>123</v>
      </c>
      <c r="G12" s="406" t="s">
        <v>121</v>
      </c>
      <c r="H12" s="406" t="s">
        <v>129</v>
      </c>
      <c r="I12" s="408" t="s">
        <v>112</v>
      </c>
      <c r="J12" s="409"/>
      <c r="K12" s="298" t="s">
        <v>156</v>
      </c>
      <c r="L12" s="298" t="s">
        <v>156</v>
      </c>
      <c r="M12" s="404" t="s">
        <v>113</v>
      </c>
    </row>
    <row r="13" spans="1:13" ht="45.75" thickBot="1">
      <c r="A13" s="407"/>
      <c r="B13" s="407"/>
      <c r="C13" s="407"/>
      <c r="D13" s="407"/>
      <c r="E13" s="407"/>
      <c r="F13" s="407"/>
      <c r="G13" s="407"/>
      <c r="H13" s="407"/>
      <c r="I13" s="298" t="s">
        <v>119</v>
      </c>
      <c r="J13" s="298" t="s">
        <v>114</v>
      </c>
      <c r="K13" s="298" t="s">
        <v>116</v>
      </c>
      <c r="L13" s="298" t="s">
        <v>117</v>
      </c>
      <c r="M13" s="405"/>
    </row>
    <row r="14" spans="1:13" ht="22.5" customHeight="1">
      <c r="A14" s="331"/>
      <c r="B14" s="132"/>
      <c r="C14" s="132"/>
      <c r="D14" s="132"/>
      <c r="E14" s="132"/>
      <c r="F14" s="132"/>
      <c r="G14" s="132"/>
      <c r="H14" s="332"/>
      <c r="I14" s="132"/>
      <c r="J14" s="132"/>
      <c r="K14" s="3">
        <f>SUM(K15:K257)</f>
        <v>0</v>
      </c>
      <c r="L14" s="3">
        <f>SUM(L15:L57)</f>
        <v>70</v>
      </c>
      <c r="M14" s="132"/>
    </row>
    <row r="15" spans="1:13" ht="174" customHeight="1">
      <c r="A15" s="27">
        <v>1</v>
      </c>
      <c r="B15" s="334" t="s">
        <v>451</v>
      </c>
      <c r="C15" s="335" t="s">
        <v>481</v>
      </c>
      <c r="D15" s="19" t="s">
        <v>54</v>
      </c>
      <c r="E15" s="19" t="s">
        <v>55</v>
      </c>
      <c r="F15" s="23" t="s">
        <v>452</v>
      </c>
      <c r="G15" s="73">
        <v>4</v>
      </c>
      <c r="H15" s="253">
        <v>312.966</v>
      </c>
      <c r="I15" s="23"/>
      <c r="J15" s="23" t="s">
        <v>120</v>
      </c>
      <c r="K15" s="232">
        <v>0</v>
      </c>
      <c r="L15" s="232">
        <f>IF(J15="X",5*G15,0)</f>
        <v>20</v>
      </c>
      <c r="M15" s="333"/>
    </row>
    <row r="16" spans="1:13" ht="140.25" customHeight="1">
      <c r="A16" s="27">
        <v>2</v>
      </c>
      <c r="B16" s="334" t="s">
        <v>453</v>
      </c>
      <c r="C16" s="299" t="s">
        <v>480</v>
      </c>
      <c r="D16" s="175" t="s">
        <v>52</v>
      </c>
      <c r="E16" s="175" t="s">
        <v>56</v>
      </c>
      <c r="F16" s="23" t="s">
        <v>53</v>
      </c>
      <c r="G16" s="73">
        <v>4</v>
      </c>
      <c r="H16" s="279" t="s">
        <v>39</v>
      </c>
      <c r="I16" s="232"/>
      <c r="J16" s="23" t="s">
        <v>120</v>
      </c>
      <c r="K16" s="232">
        <f>IF(I16="X",10*G16,0)</f>
        <v>0</v>
      </c>
      <c r="L16" s="232">
        <f>IF(J16="X",5*G16,0)</f>
        <v>20</v>
      </c>
      <c r="M16" s="333"/>
    </row>
    <row r="17" spans="1:13" ht="133.5" customHeight="1">
      <c r="A17" s="27">
        <v>3</v>
      </c>
      <c r="B17" s="336" t="s">
        <v>454</v>
      </c>
      <c r="C17" s="299" t="s">
        <v>456</v>
      </c>
      <c r="D17" s="24" t="s">
        <v>59</v>
      </c>
      <c r="E17" s="24" t="s">
        <v>60</v>
      </c>
      <c r="F17" s="23" t="s">
        <v>133</v>
      </c>
      <c r="G17" s="73">
        <v>2</v>
      </c>
      <c r="H17" s="231">
        <v>525</v>
      </c>
      <c r="I17" s="23"/>
      <c r="J17" s="23" t="s">
        <v>120</v>
      </c>
      <c r="K17" s="232">
        <f>IF(I17="X",10*G17,0)</f>
        <v>0</v>
      </c>
      <c r="L17" s="232">
        <f>IF(J17="X",5*G17,0)</f>
        <v>10</v>
      </c>
      <c r="M17" s="333"/>
    </row>
    <row r="18" spans="1:13" ht="110.25">
      <c r="A18" s="27">
        <v>4</v>
      </c>
      <c r="B18" s="336" t="s">
        <v>455</v>
      </c>
      <c r="C18" s="299" t="s">
        <v>457</v>
      </c>
      <c r="D18" s="252" t="s">
        <v>62</v>
      </c>
      <c r="E18" s="19" t="s">
        <v>63</v>
      </c>
      <c r="F18" s="232" t="s">
        <v>482</v>
      </c>
      <c r="G18" s="232">
        <v>2</v>
      </c>
      <c r="H18" s="50">
        <v>525000</v>
      </c>
      <c r="I18" s="23"/>
      <c r="J18" s="23" t="s">
        <v>120</v>
      </c>
      <c r="K18" s="232">
        <f>IF(I18="X",10*G18,0)</f>
        <v>0</v>
      </c>
      <c r="L18" s="232">
        <f>IF(J18="X",5*G18,0)</f>
        <v>10</v>
      </c>
      <c r="M18" s="333"/>
    </row>
    <row r="19" spans="1:13" ht="94.5">
      <c r="A19" s="27">
        <v>5</v>
      </c>
      <c r="B19" s="334" t="s">
        <v>38</v>
      </c>
      <c r="C19" s="299" t="s">
        <v>35</v>
      </c>
      <c r="D19" s="19" t="s">
        <v>57</v>
      </c>
      <c r="E19" s="19" t="s">
        <v>58</v>
      </c>
      <c r="F19" s="23" t="s">
        <v>36</v>
      </c>
      <c r="G19" s="73">
        <v>2</v>
      </c>
      <c r="H19" s="50" t="s">
        <v>37</v>
      </c>
      <c r="I19" s="23"/>
      <c r="J19" s="23" t="s">
        <v>120</v>
      </c>
      <c r="K19" s="232">
        <f>IF(I19="X",10*G19,0)</f>
        <v>0</v>
      </c>
      <c r="L19" s="232">
        <f>IF(J19="X",5*G19,0)</f>
        <v>10</v>
      </c>
      <c r="M19" s="333"/>
    </row>
    <row r="20" spans="1:13" s="205" customFormat="1" ht="15.75">
      <c r="A20" s="233"/>
      <c r="B20" s="337"/>
      <c r="C20" s="338"/>
      <c r="D20" s="252"/>
      <c r="E20" s="292"/>
      <c r="F20" s="232"/>
      <c r="G20" s="73"/>
      <c r="H20" s="231"/>
      <c r="I20" s="232"/>
      <c r="J20" s="232"/>
      <c r="K20" s="232"/>
      <c r="L20" s="232"/>
      <c r="M20" s="339"/>
    </row>
    <row r="21" spans="1:13" ht="99.75" customHeight="1">
      <c r="A21" s="27"/>
      <c r="B21" s="334"/>
      <c r="C21" s="299"/>
      <c r="D21" s="19"/>
      <c r="E21" s="19"/>
      <c r="F21" s="23"/>
      <c r="G21" s="73"/>
      <c r="H21" s="50"/>
      <c r="I21" s="23"/>
      <c r="J21" s="23"/>
      <c r="K21" s="232"/>
      <c r="L21" s="232"/>
      <c r="M21" s="333"/>
    </row>
    <row r="22" spans="1:13" ht="15.75">
      <c r="A22" s="27"/>
      <c r="B22" s="337"/>
      <c r="C22" s="340"/>
      <c r="D22" s="252"/>
      <c r="E22" s="292"/>
      <c r="F22" s="232"/>
      <c r="G22" s="73"/>
      <c r="H22" s="231"/>
      <c r="I22" s="232"/>
      <c r="J22" s="232"/>
      <c r="K22" s="232"/>
      <c r="L22" s="23"/>
      <c r="M22" s="333"/>
    </row>
    <row r="23" spans="1:13" ht="15.75">
      <c r="A23" s="77"/>
      <c r="B23" s="76"/>
      <c r="C23" s="76"/>
      <c r="D23" s="19"/>
      <c r="E23" s="24"/>
      <c r="F23" s="23"/>
      <c r="G23" s="73"/>
      <c r="H23" s="50"/>
      <c r="I23" s="23"/>
      <c r="J23" s="23"/>
      <c r="K23" s="23"/>
      <c r="L23" s="23"/>
      <c r="M23" s="333"/>
    </row>
    <row r="24" spans="1:13" ht="15.75">
      <c r="A24" s="77"/>
      <c r="B24" s="76"/>
      <c r="C24" s="76"/>
      <c r="D24" s="19"/>
      <c r="E24" s="24"/>
      <c r="F24" s="23"/>
      <c r="G24" s="23"/>
      <c r="H24" s="23"/>
      <c r="I24" s="23"/>
      <c r="J24" s="23"/>
      <c r="K24" s="23"/>
      <c r="L24" s="23"/>
      <c r="M24" s="333"/>
    </row>
    <row r="25" spans="1:13" ht="15.75">
      <c r="A25" s="132"/>
      <c r="B25" s="132"/>
      <c r="C25" s="132"/>
      <c r="D25" s="132"/>
      <c r="E25" s="132"/>
      <c r="F25" s="132"/>
      <c r="G25" s="58"/>
      <c r="H25" s="132"/>
      <c r="I25" s="132"/>
      <c r="J25" s="132"/>
      <c r="K25" s="132"/>
      <c r="L25" s="132"/>
      <c r="M25" s="132"/>
    </row>
    <row r="26" spans="2:7" ht="15.75">
      <c r="B26" t="s">
        <v>537</v>
      </c>
      <c r="G26" s="58"/>
    </row>
    <row r="27" ht="15.75">
      <c r="G27" s="58"/>
    </row>
    <row r="28" ht="15.75">
      <c r="G28" s="58"/>
    </row>
    <row r="29" ht="15.75">
      <c r="G29" s="58"/>
    </row>
    <row r="30" ht="15.75">
      <c r="G30" s="58"/>
    </row>
    <row r="31" ht="15.75">
      <c r="G31" s="58"/>
    </row>
    <row r="32" ht="15.75">
      <c r="G32" s="58"/>
    </row>
    <row r="33" ht="15.75">
      <c r="G33" s="58"/>
    </row>
    <row r="34" ht="15.75">
      <c r="G34" s="58"/>
    </row>
    <row r="35" ht="15.75">
      <c r="G35" s="58"/>
    </row>
    <row r="36" ht="15.75">
      <c r="G36" s="58"/>
    </row>
    <row r="37" ht="15.75">
      <c r="G37" s="58"/>
    </row>
    <row r="38" ht="15.75">
      <c r="G38" s="58"/>
    </row>
    <row r="39" ht="15.75">
      <c r="G39" s="58"/>
    </row>
    <row r="40" ht="15.75">
      <c r="G40" s="58"/>
    </row>
    <row r="41" ht="15.75">
      <c r="G41" s="58"/>
    </row>
    <row r="42" ht="15.75">
      <c r="G42" s="58"/>
    </row>
    <row r="43" ht="15.75">
      <c r="G43" s="58"/>
    </row>
    <row r="44" ht="15.75">
      <c r="G44" s="58"/>
    </row>
    <row r="45" ht="15.75">
      <c r="G45" s="58"/>
    </row>
    <row r="46" ht="15.75">
      <c r="G46" s="58"/>
    </row>
    <row r="47" ht="15.75">
      <c r="G47" s="58"/>
    </row>
    <row r="48" ht="15.75">
      <c r="G48" s="58"/>
    </row>
    <row r="49" ht="15.75">
      <c r="G49" s="58"/>
    </row>
    <row r="50" ht="15.75">
      <c r="G50" s="58"/>
    </row>
    <row r="51" ht="15.75">
      <c r="G51" s="58"/>
    </row>
    <row r="52" ht="15.75">
      <c r="G52" s="58"/>
    </row>
    <row r="53" ht="15.75">
      <c r="G53" s="58"/>
    </row>
    <row r="54" ht="15.75">
      <c r="G54" s="58"/>
    </row>
    <row r="55" ht="15.75">
      <c r="G55" s="58"/>
    </row>
    <row r="56" ht="15.75">
      <c r="G56" s="58"/>
    </row>
    <row r="57" ht="15.75">
      <c r="G57" s="58"/>
    </row>
    <row r="58" ht="15.75">
      <c r="G58" s="58"/>
    </row>
    <row r="59" ht="15.75">
      <c r="G59" s="58"/>
    </row>
    <row r="60" ht="15.75">
      <c r="G60" s="58"/>
    </row>
    <row r="61" ht="15.75">
      <c r="G61" s="58"/>
    </row>
    <row r="62" ht="15.75">
      <c r="G62" s="58"/>
    </row>
    <row r="63" ht="15.75">
      <c r="G63" s="58"/>
    </row>
    <row r="64" ht="15.75">
      <c r="G64" s="58"/>
    </row>
    <row r="65" ht="15.75">
      <c r="G65" s="58"/>
    </row>
    <row r="66" ht="15.75">
      <c r="G66" s="58"/>
    </row>
    <row r="67" ht="15.75">
      <c r="G67" s="58"/>
    </row>
    <row r="68" ht="15.75">
      <c r="G68" s="58"/>
    </row>
    <row r="69" ht="15.75">
      <c r="G69" s="58"/>
    </row>
    <row r="70" ht="15.75">
      <c r="G70" s="58"/>
    </row>
    <row r="71" ht="15.75">
      <c r="G71" s="58"/>
    </row>
    <row r="72" ht="15.75">
      <c r="G72" s="58"/>
    </row>
    <row r="73" ht="15.75">
      <c r="G73" s="58"/>
    </row>
    <row r="74" ht="15.75">
      <c r="G74" s="58"/>
    </row>
    <row r="75" ht="15.75">
      <c r="G75" s="58"/>
    </row>
    <row r="76" ht="15.75">
      <c r="G76" s="58"/>
    </row>
    <row r="77" ht="15.75">
      <c r="G77" s="58"/>
    </row>
    <row r="78" ht="15.75">
      <c r="G78" s="58"/>
    </row>
    <row r="79" ht="15.75">
      <c r="G79" s="58"/>
    </row>
    <row r="80" ht="15.75">
      <c r="G80" s="58"/>
    </row>
    <row r="81" ht="15.75">
      <c r="G81" s="58"/>
    </row>
    <row r="82" ht="15.75">
      <c r="G82" s="58"/>
    </row>
    <row r="83" ht="15.75">
      <c r="G83" s="58"/>
    </row>
    <row r="84" ht="15.75">
      <c r="G84" s="58"/>
    </row>
    <row r="85" ht="15.75">
      <c r="G85" s="58"/>
    </row>
    <row r="86" ht="15.75">
      <c r="G86" s="58"/>
    </row>
    <row r="87" ht="15.75">
      <c r="G87" s="58"/>
    </row>
    <row r="88" ht="15.75">
      <c r="G88" s="58"/>
    </row>
    <row r="89" ht="15.75">
      <c r="G89" s="58"/>
    </row>
    <row r="90" ht="15.75">
      <c r="G90" s="58"/>
    </row>
    <row r="91" ht="15.75">
      <c r="G91" s="58"/>
    </row>
    <row r="92" ht="15.75">
      <c r="G92" s="58"/>
    </row>
    <row r="93" ht="15.75">
      <c r="G93" s="58"/>
    </row>
    <row r="94" ht="15.75">
      <c r="G94" s="58"/>
    </row>
    <row r="95" ht="15.75">
      <c r="G95" s="58"/>
    </row>
    <row r="96" ht="15.75">
      <c r="G96" s="58"/>
    </row>
    <row r="97" ht="15.75">
      <c r="G97" s="58"/>
    </row>
    <row r="98" ht="15.75">
      <c r="G98" s="58"/>
    </row>
    <row r="99" ht="15.75">
      <c r="G99" s="58"/>
    </row>
    <row r="100" ht="15.75">
      <c r="G100" s="58"/>
    </row>
    <row r="101" ht="15.75">
      <c r="G101" s="58"/>
    </row>
    <row r="102" ht="15.75">
      <c r="G102" s="58"/>
    </row>
    <row r="103" ht="15.75">
      <c r="G103" s="58"/>
    </row>
    <row r="104" ht="15.75">
      <c r="G104" s="58"/>
    </row>
    <row r="105" ht="15.75">
      <c r="G105" s="58"/>
    </row>
    <row r="106" ht="15.75">
      <c r="G106" s="58"/>
    </row>
    <row r="107" ht="15.75">
      <c r="G107" s="58"/>
    </row>
    <row r="108" ht="15.75">
      <c r="G108" s="58"/>
    </row>
    <row r="109" ht="15.75">
      <c r="G109" s="58"/>
    </row>
    <row r="110" ht="15.75">
      <c r="G110" s="58"/>
    </row>
    <row r="111" ht="15.75">
      <c r="G111" s="58"/>
    </row>
    <row r="112" ht="15.75">
      <c r="G112" s="58"/>
    </row>
    <row r="113" ht="15.75">
      <c r="G113" s="58"/>
    </row>
    <row r="114" ht="15.75">
      <c r="G114" s="58"/>
    </row>
    <row r="115" ht="15.75">
      <c r="G115" s="58"/>
    </row>
    <row r="116" ht="15.75">
      <c r="G116" s="58"/>
    </row>
    <row r="117" ht="15.75">
      <c r="G117" s="58"/>
    </row>
    <row r="118" ht="15.75">
      <c r="G118" s="58"/>
    </row>
    <row r="119" ht="15.75">
      <c r="G119" s="58"/>
    </row>
    <row r="120" ht="15.75">
      <c r="G120" s="58"/>
    </row>
    <row r="121" ht="15.75">
      <c r="G121" s="58"/>
    </row>
    <row r="122" ht="15.75">
      <c r="G122" s="58"/>
    </row>
    <row r="123" ht="15.75">
      <c r="G123" s="58"/>
    </row>
    <row r="124" ht="15.75">
      <c r="G124" s="58"/>
    </row>
    <row r="125" ht="15.75">
      <c r="G125" s="58"/>
    </row>
    <row r="126" ht="15.75">
      <c r="G126" s="58"/>
    </row>
    <row r="127" ht="15.75">
      <c r="G127" s="58"/>
    </row>
    <row r="128" ht="15.75">
      <c r="G128" s="58"/>
    </row>
    <row r="129" ht="15.75">
      <c r="G129" s="58"/>
    </row>
    <row r="130" ht="15.75">
      <c r="G130" s="58"/>
    </row>
    <row r="131" ht="15.75">
      <c r="G131" s="58"/>
    </row>
    <row r="132" ht="15.75">
      <c r="G132" s="58"/>
    </row>
    <row r="133" ht="15.75">
      <c r="G133" s="58"/>
    </row>
    <row r="134" ht="15.75">
      <c r="G134" s="58"/>
    </row>
    <row r="135" ht="15.75">
      <c r="G135" s="58"/>
    </row>
    <row r="136" ht="15.75">
      <c r="G136" s="58"/>
    </row>
    <row r="137" ht="15.75">
      <c r="G137" s="58"/>
    </row>
    <row r="138" ht="15.75">
      <c r="G138" s="58"/>
    </row>
    <row r="139" ht="15.75">
      <c r="G139" s="58"/>
    </row>
    <row r="140" ht="15.75">
      <c r="G140" s="58"/>
    </row>
    <row r="141" ht="15.75">
      <c r="G141" s="58"/>
    </row>
    <row r="142" ht="15.75">
      <c r="G142" s="58"/>
    </row>
    <row r="143" ht="15.75">
      <c r="G143" s="58"/>
    </row>
    <row r="144" ht="15.75">
      <c r="G144" s="58"/>
    </row>
    <row r="145" ht="15.75">
      <c r="G145" s="58"/>
    </row>
    <row r="146" ht="15.75">
      <c r="G146" s="58"/>
    </row>
    <row r="147" ht="15.75">
      <c r="G147" s="58"/>
    </row>
    <row r="148" ht="15.75">
      <c r="G148" s="58"/>
    </row>
    <row r="149" ht="15.75">
      <c r="G149" s="58"/>
    </row>
    <row r="150" ht="15.75">
      <c r="G150" s="58"/>
    </row>
    <row r="151" ht="15.75">
      <c r="G151" s="58"/>
    </row>
    <row r="152" ht="15.75">
      <c r="G152" s="58"/>
    </row>
    <row r="153" ht="15.75">
      <c r="G153" s="58"/>
    </row>
    <row r="154" ht="15.75">
      <c r="G154" s="58"/>
    </row>
    <row r="155" ht="15.75">
      <c r="G155" s="58"/>
    </row>
    <row r="156" ht="15.75">
      <c r="G156" s="58"/>
    </row>
    <row r="157" ht="15.75">
      <c r="G157" s="58"/>
    </row>
    <row r="158" ht="15.75">
      <c r="G158" s="58"/>
    </row>
    <row r="159" ht="15.75">
      <c r="G159" s="58"/>
    </row>
    <row r="160" ht="15.75">
      <c r="G160" s="58"/>
    </row>
    <row r="161" ht="15.75">
      <c r="G161" s="58"/>
    </row>
    <row r="162" ht="15.75">
      <c r="G162" s="58"/>
    </row>
    <row r="163" ht="15.75">
      <c r="G163" s="58"/>
    </row>
    <row r="164" ht="15.75">
      <c r="G164" s="58"/>
    </row>
    <row r="165" ht="15.75">
      <c r="G165" s="58"/>
    </row>
    <row r="166" ht="15.75">
      <c r="G166" s="58"/>
    </row>
    <row r="167" ht="15.75">
      <c r="G167" s="58"/>
    </row>
    <row r="168" ht="15.75">
      <c r="G168" s="58"/>
    </row>
    <row r="169" ht="15.75">
      <c r="G169" s="58"/>
    </row>
    <row r="170" ht="15.75">
      <c r="G170" s="58"/>
    </row>
    <row r="171" ht="15.75">
      <c r="G171" s="58"/>
    </row>
    <row r="172" ht="15.75">
      <c r="G172" s="58"/>
    </row>
    <row r="173" ht="15.75">
      <c r="G173" s="58"/>
    </row>
    <row r="174" ht="15.75">
      <c r="G174" s="58"/>
    </row>
    <row r="175" ht="15.75">
      <c r="G175" s="58"/>
    </row>
    <row r="176" ht="15.75">
      <c r="G176" s="58"/>
    </row>
    <row r="177" ht="15.75">
      <c r="G177" s="58"/>
    </row>
    <row r="178" ht="15.75">
      <c r="G178" s="58"/>
    </row>
    <row r="179" ht="15.75">
      <c r="G179" s="58"/>
    </row>
    <row r="180" ht="15.75">
      <c r="G180" s="58"/>
    </row>
    <row r="181" ht="15.75">
      <c r="G181" s="58"/>
    </row>
    <row r="182" ht="15.75">
      <c r="G182" s="58"/>
    </row>
    <row r="183" ht="15.75">
      <c r="G183" s="58"/>
    </row>
    <row r="184" ht="15.75">
      <c r="G184" s="58"/>
    </row>
    <row r="185" ht="15.75">
      <c r="G185" s="58"/>
    </row>
    <row r="186" ht="15.75">
      <c r="G186" s="58"/>
    </row>
    <row r="187" ht="15.75">
      <c r="G187" s="58"/>
    </row>
    <row r="188" ht="15.75">
      <c r="G188" s="58"/>
    </row>
    <row r="189" ht="15.75">
      <c r="G189" s="58"/>
    </row>
    <row r="190" ht="15.75">
      <c r="G190" s="58"/>
    </row>
    <row r="191" ht="15.75">
      <c r="G191" s="58"/>
    </row>
    <row r="192" ht="15.75">
      <c r="G192" s="58"/>
    </row>
    <row r="193" ht="15.75">
      <c r="G193" s="58"/>
    </row>
    <row r="194" ht="15.75">
      <c r="G194" s="58"/>
    </row>
    <row r="195" ht="15.75">
      <c r="G195" s="58"/>
    </row>
    <row r="196" ht="15.75">
      <c r="G196" s="58"/>
    </row>
    <row r="197" ht="15.75">
      <c r="G197" s="58"/>
    </row>
    <row r="198" ht="15.75">
      <c r="G198" s="58"/>
    </row>
    <row r="199" ht="15.75">
      <c r="G199" s="58"/>
    </row>
    <row r="200" ht="15.75">
      <c r="G200" s="58"/>
    </row>
    <row r="201" ht="15.75">
      <c r="G201" s="58"/>
    </row>
    <row r="202" ht="15.75">
      <c r="G202" s="58"/>
    </row>
    <row r="203" ht="15.75">
      <c r="G203" s="58"/>
    </row>
    <row r="204" ht="15.75">
      <c r="G204" s="58"/>
    </row>
    <row r="205" ht="15.75">
      <c r="G205" s="58"/>
    </row>
    <row r="206" ht="15.75">
      <c r="G206" s="58"/>
    </row>
    <row r="207" ht="15.75">
      <c r="G207" s="58"/>
    </row>
    <row r="208" ht="15.75">
      <c r="G208" s="58"/>
    </row>
    <row r="209" ht="15.75">
      <c r="G209" s="58"/>
    </row>
    <row r="210" ht="15.75">
      <c r="G210" s="58"/>
    </row>
    <row r="211" ht="15.75">
      <c r="G211" s="58"/>
    </row>
    <row r="212" ht="15.75">
      <c r="G212" s="58"/>
    </row>
    <row r="213" ht="15.75">
      <c r="G213" s="58"/>
    </row>
    <row r="214" ht="15.75">
      <c r="G214" s="58"/>
    </row>
    <row r="215" ht="15.75">
      <c r="G215" s="58"/>
    </row>
    <row r="216" ht="15.75">
      <c r="G216" s="58"/>
    </row>
    <row r="217" ht="15.75">
      <c r="G217" s="58"/>
    </row>
    <row r="218" ht="15.75">
      <c r="G218" s="58"/>
    </row>
    <row r="219" ht="15.75">
      <c r="G219" s="58"/>
    </row>
    <row r="220" ht="15.75">
      <c r="G220" s="58"/>
    </row>
    <row r="221" ht="15.75">
      <c r="G221" s="58"/>
    </row>
    <row r="222" ht="15.75">
      <c r="G222" s="58"/>
    </row>
    <row r="223" ht="15.75">
      <c r="G223" s="58"/>
    </row>
    <row r="224" ht="15.75">
      <c r="G224" s="58"/>
    </row>
    <row r="225" ht="15.75">
      <c r="G225" s="58"/>
    </row>
    <row r="226" ht="15.75">
      <c r="G226" s="58"/>
    </row>
    <row r="227" ht="15.75">
      <c r="G227" s="58"/>
    </row>
    <row r="228" ht="15.75">
      <c r="G228" s="58"/>
    </row>
    <row r="229" ht="15.75">
      <c r="G229" s="58"/>
    </row>
    <row r="230" ht="15.75">
      <c r="G230" s="58"/>
    </row>
    <row r="231" ht="15.75">
      <c r="G231" s="58"/>
    </row>
    <row r="232" ht="15.75">
      <c r="G232" s="58"/>
    </row>
    <row r="233" ht="15.75">
      <c r="G233" s="58"/>
    </row>
    <row r="234" ht="15.75">
      <c r="G234" s="58"/>
    </row>
    <row r="235" ht="15.75">
      <c r="G235" s="58"/>
    </row>
    <row r="236" ht="15.75">
      <c r="G236" s="58"/>
    </row>
  </sheetData>
  <sheetProtection/>
  <mergeCells count="13">
    <mergeCell ref="D12:D13"/>
    <mergeCell ref="E12:E13"/>
    <mergeCell ref="H12:H13"/>
    <mergeCell ref="A7:C8"/>
    <mergeCell ref="F12:F13"/>
    <mergeCell ref="E8:F8"/>
    <mergeCell ref="E9:F9"/>
    <mergeCell ref="M12:M13"/>
    <mergeCell ref="G12:G13"/>
    <mergeCell ref="I12:J12"/>
    <mergeCell ref="A12:A13"/>
    <mergeCell ref="B12:B13"/>
    <mergeCell ref="C12:C13"/>
  </mergeCells>
  <printOptions horizontalCentered="1"/>
  <pageMargins left="0.75" right="0.75" top="0.7" bottom="0.49" header="0.5" footer="0.31"/>
  <pageSetup fitToHeight="1" fitToWidth="1" horizontalDpi="600" verticalDpi="600" orientation="landscape" paperSize="9" scale="42" r:id="rId1"/>
  <headerFooter alignWithMargins="0">
    <oddFooter>&amp;LDecan Facultate de Constructii
Prof. Dr. Ing. LUCACI Gheorghe&amp;CPage &amp;P of &amp;N&amp;RCandidat
Conf. Dr. Ing.  FLORESCU Constantin</oddFooter>
  </headerFooter>
</worksheet>
</file>

<file path=xl/worksheets/sheet15.xml><?xml version="1.0" encoding="utf-8"?>
<worksheet xmlns="http://schemas.openxmlformats.org/spreadsheetml/2006/main" xmlns:r="http://schemas.openxmlformats.org/officeDocument/2006/relationships">
  <sheetPr>
    <tabColor indexed="43"/>
    <pageSetUpPr fitToPage="1"/>
  </sheetPr>
  <dimension ref="A1:M35"/>
  <sheetViews>
    <sheetView view="pageLayout" zoomScale="60" zoomScaleNormal="55" zoomScaleSheetLayoutView="46" zoomScalePageLayoutView="60" workbookViewId="0" topLeftCell="A1">
      <selection activeCell="A7" sqref="A7:C8"/>
    </sheetView>
  </sheetViews>
  <sheetFormatPr defaultColWidth="9.140625" defaultRowHeight="11.25"/>
  <cols>
    <col min="1" max="1" width="6.140625" style="0" customWidth="1"/>
    <col min="2" max="2" width="50.7109375" style="0" customWidth="1"/>
    <col min="3" max="3" width="69.00390625" style="0" customWidth="1"/>
    <col min="4" max="4" width="41.140625" style="0" bestFit="1" customWidth="1"/>
    <col min="5" max="5" width="13.00390625" style="0" customWidth="1"/>
    <col min="6" max="6" width="21.421875" style="0" customWidth="1"/>
    <col min="7" max="7" width="15.00390625" style="0" customWidth="1"/>
    <col min="8" max="8" width="23.57421875" style="0" customWidth="1"/>
    <col min="9" max="9" width="10.8515625" style="0" customWidth="1"/>
    <col min="10" max="10" width="14.00390625" style="0" customWidth="1"/>
    <col min="11" max="12" width="15.140625" style="0" customWidth="1"/>
    <col min="13" max="13" width="23.8515625" style="0" customWidth="1"/>
  </cols>
  <sheetData>
    <row r="1" spans="1:2" s="1" customFormat="1" ht="11.25">
      <c r="A1" s="2" t="s">
        <v>295</v>
      </c>
      <c r="B1" s="2"/>
    </row>
    <row r="2" spans="1:2" s="1" customFormat="1" ht="11.25">
      <c r="A2" s="2" t="s">
        <v>67</v>
      </c>
      <c r="B2" s="2"/>
    </row>
    <row r="3" s="1" customFormat="1" ht="11.25">
      <c r="A3" s="287" t="s">
        <v>68</v>
      </c>
    </row>
    <row r="4" s="1" customFormat="1" ht="10.5" customHeight="1"/>
    <row r="5" spans="1:11" s="1" customFormat="1" ht="15">
      <c r="A5" s="3"/>
      <c r="B5" s="3"/>
      <c r="C5" s="3"/>
      <c r="D5" s="3"/>
      <c r="E5" s="3"/>
      <c r="F5" s="3"/>
      <c r="G5" s="3"/>
      <c r="H5" s="3"/>
      <c r="I5" s="3"/>
      <c r="J5" s="3"/>
      <c r="K5" s="3"/>
    </row>
    <row r="6" spans="1:11" s="1" customFormat="1" ht="15">
      <c r="A6" s="3"/>
      <c r="B6" s="3"/>
      <c r="C6" s="3"/>
      <c r="D6" s="3"/>
      <c r="E6" s="3"/>
      <c r="F6" s="3"/>
      <c r="G6" s="3"/>
      <c r="H6" s="3"/>
      <c r="I6" s="3"/>
      <c r="J6" s="3"/>
      <c r="K6" s="3"/>
    </row>
    <row r="7" spans="1:8" s="1" customFormat="1" ht="21" customHeight="1">
      <c r="A7" s="394" t="s">
        <v>164</v>
      </c>
      <c r="B7" s="394"/>
      <c r="C7" s="394"/>
      <c r="D7" s="9"/>
      <c r="E7" s="9"/>
      <c r="F7" s="9"/>
      <c r="G7" s="9"/>
      <c r="H7" s="9"/>
    </row>
    <row r="8" spans="1:11" s="1" customFormat="1" ht="12.75" customHeight="1">
      <c r="A8" s="394"/>
      <c r="B8" s="394"/>
      <c r="C8" s="394"/>
      <c r="D8" s="49"/>
      <c r="E8" s="394"/>
      <c r="F8" s="394"/>
      <c r="G8" s="9"/>
      <c r="H8" s="9"/>
      <c r="I8" s="10"/>
      <c r="J8" s="4"/>
      <c r="K8" s="4"/>
    </row>
    <row r="9" spans="1:11" ht="12.75">
      <c r="A9" s="43"/>
      <c r="B9" s="5"/>
      <c r="C9" s="5"/>
      <c r="D9" s="49"/>
      <c r="E9" s="394"/>
      <c r="F9" s="394"/>
      <c r="G9" s="9"/>
      <c r="H9" s="9"/>
      <c r="I9" s="5"/>
      <c r="J9" s="5"/>
      <c r="K9" s="5"/>
    </row>
    <row r="10" spans="1:11" ht="11.25">
      <c r="A10" s="43"/>
      <c r="B10" s="5"/>
      <c r="C10" s="5"/>
      <c r="D10" s="5"/>
      <c r="E10" s="5"/>
      <c r="F10" s="5"/>
      <c r="G10" s="5"/>
      <c r="H10" s="5"/>
      <c r="I10" s="5"/>
      <c r="J10" s="5"/>
      <c r="K10" s="5"/>
    </row>
    <row r="11" ht="12" thickBot="1">
      <c r="A11" s="35"/>
    </row>
    <row r="12" spans="1:13" ht="45.75" customHeight="1" thickBot="1">
      <c r="A12" s="400" t="s">
        <v>108</v>
      </c>
      <c r="B12" s="400" t="s">
        <v>115</v>
      </c>
      <c r="C12" s="400" t="s">
        <v>109</v>
      </c>
      <c r="D12" s="400" t="s">
        <v>128</v>
      </c>
      <c r="E12" s="400" t="s">
        <v>267</v>
      </c>
      <c r="F12" s="400" t="s">
        <v>131</v>
      </c>
      <c r="G12" s="400" t="s">
        <v>130</v>
      </c>
      <c r="H12" s="400" t="s">
        <v>111</v>
      </c>
      <c r="I12" s="402" t="s">
        <v>112</v>
      </c>
      <c r="J12" s="403"/>
      <c r="K12" s="7" t="s">
        <v>156</v>
      </c>
      <c r="L12" s="7" t="s">
        <v>156</v>
      </c>
      <c r="M12" s="398" t="s">
        <v>113</v>
      </c>
    </row>
    <row r="13" spans="1:13" ht="34.5" thickBot="1">
      <c r="A13" s="401"/>
      <c r="B13" s="401"/>
      <c r="C13" s="401"/>
      <c r="D13" s="401"/>
      <c r="E13" s="401"/>
      <c r="F13" s="401"/>
      <c r="G13" s="401"/>
      <c r="H13" s="401"/>
      <c r="I13" s="7" t="s">
        <v>119</v>
      </c>
      <c r="J13" s="7" t="s">
        <v>114</v>
      </c>
      <c r="K13" s="7" t="s">
        <v>116</v>
      </c>
      <c r="L13" s="7" t="s">
        <v>117</v>
      </c>
      <c r="M13" s="399"/>
    </row>
    <row r="14" spans="1:12" ht="11.25">
      <c r="A14" s="35"/>
      <c r="K14" s="52">
        <f>SUM(K15:K272)</f>
        <v>0</v>
      </c>
      <c r="L14" s="52">
        <f>SUM(L15:L72)</f>
        <v>8</v>
      </c>
    </row>
    <row r="15" spans="1:13" s="242" customFormat="1" ht="185.25" customHeight="1">
      <c r="A15" s="234">
        <v>1</v>
      </c>
      <c r="B15" s="245" t="s">
        <v>461</v>
      </c>
      <c r="C15" s="236" t="s">
        <v>458</v>
      </c>
      <c r="D15" s="249" t="s">
        <v>459</v>
      </c>
      <c r="E15" s="250">
        <v>2011</v>
      </c>
      <c r="F15" s="251" t="s">
        <v>460</v>
      </c>
      <c r="G15" s="254">
        <v>15.325</v>
      </c>
      <c r="H15" s="251" t="s">
        <v>462</v>
      </c>
      <c r="I15" s="240"/>
      <c r="J15" s="240" t="s">
        <v>120</v>
      </c>
      <c r="K15" s="240">
        <f>IF(I15="X",5,0)</f>
        <v>0</v>
      </c>
      <c r="L15" s="240">
        <f>IF(J15="X",2,0)</f>
        <v>2</v>
      </c>
      <c r="M15" s="241"/>
    </row>
    <row r="16" spans="1:13" s="244" customFormat="1" ht="163.5" customHeight="1">
      <c r="A16" s="234">
        <v>2</v>
      </c>
      <c r="B16" s="235" t="s">
        <v>472</v>
      </c>
      <c r="C16" s="243" t="s">
        <v>473</v>
      </c>
      <c r="D16" s="237" t="s">
        <v>465</v>
      </c>
      <c r="E16" s="240">
        <v>2012</v>
      </c>
      <c r="F16" s="239" t="s">
        <v>464</v>
      </c>
      <c r="G16" s="255">
        <v>16.334</v>
      </c>
      <c r="H16" s="239" t="s">
        <v>463</v>
      </c>
      <c r="I16" s="240"/>
      <c r="J16" s="240" t="s">
        <v>120</v>
      </c>
      <c r="K16" s="240">
        <f>IF(I16="X",5,0)</f>
        <v>0</v>
      </c>
      <c r="L16" s="240">
        <f>IF(J16="X",2,0)</f>
        <v>2</v>
      </c>
      <c r="M16" s="241"/>
    </row>
    <row r="17" spans="1:13" s="242" customFormat="1" ht="42">
      <c r="A17" s="234">
        <v>3</v>
      </c>
      <c r="B17" s="245" t="s">
        <v>470</v>
      </c>
      <c r="C17" s="246" t="s">
        <v>471</v>
      </c>
      <c r="D17" s="237" t="s">
        <v>469</v>
      </c>
      <c r="E17" s="238">
        <v>2010</v>
      </c>
      <c r="F17" s="239" t="s">
        <v>468</v>
      </c>
      <c r="G17" s="239" t="s">
        <v>467</v>
      </c>
      <c r="H17" s="239" t="s">
        <v>466</v>
      </c>
      <c r="I17" s="240"/>
      <c r="J17" s="240" t="s">
        <v>120</v>
      </c>
      <c r="K17" s="240">
        <f>IF(I17="X",5,0)</f>
        <v>0</v>
      </c>
      <c r="L17" s="240">
        <f>IF(J17="X",2,0)</f>
        <v>2</v>
      </c>
      <c r="M17" s="241"/>
    </row>
    <row r="18" spans="1:13" s="242" customFormat="1" ht="136.5">
      <c r="A18" s="234">
        <v>4</v>
      </c>
      <c r="B18" s="245" t="s">
        <v>478</v>
      </c>
      <c r="C18" s="236" t="s">
        <v>479</v>
      </c>
      <c r="D18" s="247" t="s">
        <v>476</v>
      </c>
      <c r="E18" s="238">
        <v>2006</v>
      </c>
      <c r="F18" s="239" t="s">
        <v>477</v>
      </c>
      <c r="G18" s="248" t="s">
        <v>475</v>
      </c>
      <c r="H18" s="239" t="s">
        <v>474</v>
      </c>
      <c r="I18" s="240"/>
      <c r="J18" s="240" t="s">
        <v>120</v>
      </c>
      <c r="K18" s="240">
        <f>IF(I18="X",5,0)</f>
        <v>0</v>
      </c>
      <c r="L18" s="240">
        <f>IF(J18="X",2,0)</f>
        <v>2</v>
      </c>
      <c r="M18" s="241"/>
    </row>
    <row r="19" spans="1:13" ht="15.75">
      <c r="A19" s="53"/>
      <c r="B19" s="61"/>
      <c r="C19" s="61"/>
      <c r="D19" s="54"/>
      <c r="E19" s="55"/>
      <c r="F19" s="56"/>
      <c r="G19" s="56"/>
      <c r="H19" s="56"/>
      <c r="I19" s="55"/>
      <c r="J19" s="55"/>
      <c r="K19" s="57"/>
      <c r="L19" s="57"/>
      <c r="M19" s="15"/>
    </row>
    <row r="20" spans="1:13" ht="15.75">
      <c r="A20" s="53"/>
      <c r="B20" s="61"/>
      <c r="C20" s="61"/>
      <c r="D20" s="54"/>
      <c r="E20" s="55"/>
      <c r="F20" s="56"/>
      <c r="G20" s="56"/>
      <c r="H20" s="56"/>
      <c r="I20" s="55"/>
      <c r="J20" s="55"/>
      <c r="K20" s="57"/>
      <c r="L20" s="57"/>
      <c r="M20" s="15"/>
    </row>
    <row r="21" spans="1:13" ht="15.75">
      <c r="A21" s="53"/>
      <c r="B21" s="61"/>
      <c r="C21" s="61"/>
      <c r="D21" s="54"/>
      <c r="E21" s="55"/>
      <c r="F21" s="56"/>
      <c r="G21" s="56"/>
      <c r="H21" s="56"/>
      <c r="I21" s="55"/>
      <c r="J21" s="55"/>
      <c r="K21" s="57"/>
      <c r="L21" s="57"/>
      <c r="M21" s="15"/>
    </row>
    <row r="22" spans="1:13" ht="11.25">
      <c r="A22" s="59"/>
      <c r="B22" s="15"/>
      <c r="C22" s="15"/>
      <c r="D22" s="15"/>
      <c r="E22" s="15"/>
      <c r="F22" s="15"/>
      <c r="G22" s="15"/>
      <c r="H22" s="15"/>
      <c r="I22" s="15"/>
      <c r="J22" s="15"/>
      <c r="K22" s="15"/>
      <c r="L22" s="15"/>
      <c r="M22" s="15"/>
    </row>
    <row r="23" spans="1:13" ht="11.25">
      <c r="A23" s="59"/>
      <c r="B23" s="15"/>
      <c r="C23" s="15"/>
      <c r="D23" s="15"/>
      <c r="E23" s="15"/>
      <c r="F23" s="15"/>
      <c r="G23" s="15"/>
      <c r="H23" s="15"/>
      <c r="I23" s="15"/>
      <c r="J23" s="15"/>
      <c r="K23" s="15"/>
      <c r="L23" s="15"/>
      <c r="M23" s="15"/>
    </row>
    <row r="24" spans="1:9" ht="11.25">
      <c r="A24" s="59"/>
      <c r="B24" s="15"/>
      <c r="C24" s="15"/>
      <c r="D24" s="15"/>
      <c r="E24" s="15"/>
      <c r="F24" s="15"/>
      <c r="G24" s="15"/>
      <c r="H24" s="15"/>
      <c r="I24" s="15"/>
    </row>
    <row r="25" spans="1:9" ht="11.25">
      <c r="A25" s="59"/>
      <c r="B25" s="15"/>
      <c r="C25" s="15"/>
      <c r="D25" s="15"/>
      <c r="E25" s="15"/>
      <c r="F25" s="15"/>
      <c r="G25" s="15"/>
      <c r="H25" s="15"/>
      <c r="I25" s="15"/>
    </row>
    <row r="26" spans="1:9" ht="11.25">
      <c r="A26" s="59"/>
      <c r="B26" s="15" t="s">
        <v>537</v>
      </c>
      <c r="C26" s="15"/>
      <c r="D26" s="15"/>
      <c r="E26" s="15"/>
      <c r="F26" s="15"/>
      <c r="G26" s="15"/>
      <c r="H26" s="15"/>
      <c r="I26" s="15"/>
    </row>
    <row r="27" spans="1:9" ht="11.25">
      <c r="A27" s="59"/>
      <c r="B27" s="15"/>
      <c r="C27" s="15"/>
      <c r="D27" s="15"/>
      <c r="E27" s="15"/>
      <c r="F27" s="15"/>
      <c r="G27" s="15"/>
      <c r="H27" s="15"/>
      <c r="I27" s="15"/>
    </row>
    <row r="28" spans="1:9" ht="11.25">
      <c r="A28" s="59"/>
      <c r="B28" s="15"/>
      <c r="C28" s="15"/>
      <c r="D28" s="15"/>
      <c r="E28" s="15"/>
      <c r="F28" s="15"/>
      <c r="G28" s="15"/>
      <c r="H28" s="15"/>
      <c r="I28" s="15"/>
    </row>
    <row r="29" spans="1:9" ht="11.25">
      <c r="A29" s="59"/>
      <c r="B29" s="15"/>
      <c r="C29" s="15"/>
      <c r="D29" s="15"/>
      <c r="E29" s="15"/>
      <c r="F29" s="15"/>
      <c r="G29" s="15"/>
      <c r="H29" s="15"/>
      <c r="I29" s="15"/>
    </row>
    <row r="30" spans="1:9" ht="11.25">
      <c r="A30" s="59"/>
      <c r="B30" s="15"/>
      <c r="C30" s="15"/>
      <c r="D30" s="15"/>
      <c r="E30" s="15"/>
      <c r="F30" s="15"/>
      <c r="G30" s="15"/>
      <c r="H30" s="15"/>
      <c r="I30" s="15"/>
    </row>
    <row r="31" spans="1:9" ht="11.25">
      <c r="A31" s="59"/>
      <c r="B31" s="15"/>
      <c r="C31" s="15"/>
      <c r="D31" s="15"/>
      <c r="E31" s="15"/>
      <c r="F31" s="15"/>
      <c r="G31" s="15"/>
      <c r="H31" s="15"/>
      <c r="I31" s="15"/>
    </row>
    <row r="32" spans="1:9" ht="11.25">
      <c r="A32" s="59"/>
      <c r="B32" s="15"/>
      <c r="C32" s="15"/>
      <c r="D32" s="15"/>
      <c r="E32" s="15"/>
      <c r="F32" s="15"/>
      <c r="G32" s="15"/>
      <c r="H32" s="15"/>
      <c r="I32" s="15"/>
    </row>
    <row r="33" spans="1:9" ht="11.25">
      <c r="A33" s="15"/>
      <c r="B33" s="15"/>
      <c r="C33" s="15"/>
      <c r="D33" s="15"/>
      <c r="E33" s="15"/>
      <c r="F33" s="15"/>
      <c r="G33" s="15"/>
      <c r="H33" s="15"/>
      <c r="I33" s="15"/>
    </row>
    <row r="34" spans="1:9" ht="11.25">
      <c r="A34" s="15"/>
      <c r="B34" s="15"/>
      <c r="C34" s="15"/>
      <c r="D34" s="15"/>
      <c r="E34" s="15"/>
      <c r="F34" s="15"/>
      <c r="G34" s="15"/>
      <c r="H34" s="15"/>
      <c r="I34" s="15"/>
    </row>
    <row r="35" spans="1:9" ht="11.25">
      <c r="A35" s="15"/>
      <c r="B35" s="15"/>
      <c r="C35" s="15"/>
      <c r="D35" s="15"/>
      <c r="E35" s="15"/>
      <c r="F35" s="15"/>
      <c r="G35" s="15"/>
      <c r="H35" s="15"/>
      <c r="I35" s="15"/>
    </row>
  </sheetData>
  <sheetProtection/>
  <mergeCells count="13">
    <mergeCell ref="C12:C13"/>
    <mergeCell ref="D12:D13"/>
    <mergeCell ref="E12:E13"/>
    <mergeCell ref="M12:M13"/>
    <mergeCell ref="G12:G13"/>
    <mergeCell ref="H12:H13"/>
    <mergeCell ref="I12:J12"/>
    <mergeCell ref="A7:C8"/>
    <mergeCell ref="F12:F13"/>
    <mergeCell ref="E8:F8"/>
    <mergeCell ref="E9:F9"/>
    <mergeCell ref="A12:A13"/>
    <mergeCell ref="B12:B13"/>
  </mergeCells>
  <printOptions horizontalCentered="1"/>
  <pageMargins left="0.75" right="0.75" top="0.7" bottom="0.49" header="0.5" footer="0.31"/>
  <pageSetup fitToHeight="1" fitToWidth="1" horizontalDpi="600" verticalDpi="600" orientation="landscape" paperSize="9" scale="46" r:id="rId1"/>
  <headerFooter alignWithMargins="0">
    <oddFooter>&amp;LDecan Facultate de Constructii
Prof. Dr. Ing. LUCACI Gheorghe&amp;CPage &amp;P of &amp;N&amp;RCandidat
Conf. Dr. Ing. FLORESCU Constantin</oddFooter>
  </headerFooter>
</worksheet>
</file>

<file path=xl/worksheets/sheet16.xml><?xml version="1.0" encoding="utf-8"?>
<worksheet xmlns="http://schemas.openxmlformats.org/spreadsheetml/2006/main" xmlns:r="http://schemas.openxmlformats.org/officeDocument/2006/relationships">
  <sheetPr>
    <tabColor indexed="43"/>
  </sheetPr>
  <dimension ref="A1:H111"/>
  <sheetViews>
    <sheetView view="pageLayout" zoomScale="50" zoomScaleSheetLayoutView="74" zoomScalePageLayoutView="50" workbookViewId="0" topLeftCell="A1">
      <selection activeCell="R17" sqref="R17"/>
    </sheetView>
  </sheetViews>
  <sheetFormatPr defaultColWidth="9.140625" defaultRowHeight="11.25"/>
  <cols>
    <col min="1" max="1" width="6.140625" style="0" customWidth="1"/>
    <col min="2" max="2" width="63.7109375" style="0" customWidth="1"/>
    <col min="3" max="3" width="63.28125" style="0" bestFit="1" customWidth="1"/>
    <col min="4" max="4" width="33.57421875" style="0" customWidth="1"/>
    <col min="5" max="5" width="21.28125" style="0" customWidth="1"/>
    <col min="6" max="6" width="14.421875" style="0" customWidth="1"/>
    <col min="7" max="7" width="15.140625" style="141" customWidth="1"/>
  </cols>
  <sheetData>
    <row r="1" spans="1:7" s="1" customFormat="1" ht="11.25">
      <c r="A1" s="2" t="s">
        <v>295</v>
      </c>
      <c r="B1" s="2"/>
      <c r="G1" s="135"/>
    </row>
    <row r="2" spans="1:7" s="1" customFormat="1" ht="11.25">
      <c r="A2" s="2" t="s">
        <v>67</v>
      </c>
      <c r="B2" s="2"/>
      <c r="G2" s="135"/>
    </row>
    <row r="3" spans="1:7" s="1" customFormat="1" ht="11.25">
      <c r="A3" s="287" t="s">
        <v>68</v>
      </c>
      <c r="G3" s="135"/>
    </row>
    <row r="4" s="1" customFormat="1" ht="10.5" customHeight="1">
      <c r="G4" s="135"/>
    </row>
    <row r="5" spans="1:8" s="1" customFormat="1" ht="15">
      <c r="A5" s="3"/>
      <c r="B5" s="3"/>
      <c r="C5" s="3"/>
      <c r="D5" s="3"/>
      <c r="E5" s="3"/>
      <c r="F5" s="3"/>
      <c r="G5" s="136"/>
      <c r="H5" s="3"/>
    </row>
    <row r="6" spans="1:8" s="1" customFormat="1" ht="15">
      <c r="A6" s="3"/>
      <c r="B6" s="3"/>
      <c r="C6" s="3"/>
      <c r="D6" s="3"/>
      <c r="E6" s="3"/>
      <c r="F6" s="3"/>
      <c r="G6" s="136"/>
      <c r="H6" s="3"/>
    </row>
    <row r="7" spans="1:7" s="290" customFormat="1" ht="21" customHeight="1">
      <c r="A7" s="394" t="s">
        <v>207</v>
      </c>
      <c r="B7" s="394"/>
      <c r="C7" s="394"/>
      <c r="D7" s="9"/>
      <c r="E7" s="1"/>
      <c r="F7" s="1"/>
      <c r="G7" s="135"/>
    </row>
    <row r="8" spans="1:8" s="290" customFormat="1" ht="12.75">
      <c r="A8" s="394"/>
      <c r="B8" s="394"/>
      <c r="C8" s="394"/>
      <c r="D8" s="9"/>
      <c r="E8" s="4"/>
      <c r="F8" s="10"/>
      <c r="G8" s="137"/>
      <c r="H8" s="291"/>
    </row>
    <row r="9" spans="1:8" s="290" customFormat="1" ht="12.75">
      <c r="A9" s="9"/>
      <c r="B9" s="9"/>
      <c r="C9" s="49" t="s">
        <v>157</v>
      </c>
      <c r="D9" s="9"/>
      <c r="E9" s="4"/>
      <c r="F9" s="10"/>
      <c r="G9" s="137"/>
      <c r="H9" s="291"/>
    </row>
    <row r="10" spans="1:8" s="290" customFormat="1" ht="12.75">
      <c r="A10" s="10"/>
      <c r="B10" s="10"/>
      <c r="C10" s="11"/>
      <c r="D10" s="11"/>
      <c r="E10" s="4"/>
      <c r="F10" s="10"/>
      <c r="G10" s="137"/>
      <c r="H10" s="291"/>
    </row>
    <row r="11" spans="1:8" s="289" customFormat="1" ht="12" thickBot="1">
      <c r="A11" s="34"/>
      <c r="B11" s="5"/>
      <c r="C11" s="5"/>
      <c r="D11" s="5"/>
      <c r="E11" s="32"/>
      <c r="F11" s="5"/>
      <c r="G11" s="138"/>
      <c r="H11" s="288"/>
    </row>
    <row r="12" spans="1:8" s="289" customFormat="1" ht="34.5" thickBot="1">
      <c r="A12" s="7" t="s">
        <v>263</v>
      </c>
      <c r="B12" s="7" t="s">
        <v>159</v>
      </c>
      <c r="C12" s="7" t="s">
        <v>158</v>
      </c>
      <c r="D12" s="7" t="s">
        <v>264</v>
      </c>
      <c r="E12" s="7" t="s">
        <v>161</v>
      </c>
      <c r="F12" s="7" t="s">
        <v>160</v>
      </c>
      <c r="G12" s="139" t="s">
        <v>156</v>
      </c>
      <c r="H12" s="288"/>
    </row>
    <row r="13" spans="1:8" s="289" customFormat="1" ht="15.75">
      <c r="A13" s="37"/>
      <c r="B13" s="38"/>
      <c r="C13" s="38"/>
      <c r="D13" s="38"/>
      <c r="E13" s="39"/>
      <c r="F13" s="40"/>
      <c r="G13" s="48">
        <f>SUM(G14:G112)</f>
        <v>15.833333333333337</v>
      </c>
      <c r="H13" s="288"/>
    </row>
    <row r="14" spans="1:8" s="289" customFormat="1" ht="78.75">
      <c r="A14" s="77">
        <f aca="true" t="shared" si="0" ref="A14:A25">1+A13</f>
        <v>1</v>
      </c>
      <c r="B14" s="258" t="s">
        <v>510</v>
      </c>
      <c r="C14" s="258" t="s">
        <v>509</v>
      </c>
      <c r="D14" s="257" t="s">
        <v>490</v>
      </c>
      <c r="E14" s="65" t="s">
        <v>511</v>
      </c>
      <c r="F14" s="73">
        <v>3</v>
      </c>
      <c r="G14" s="259">
        <f aca="true" t="shared" si="1" ref="G14:G26">5/F14</f>
        <v>1.6666666666666667</v>
      </c>
      <c r="H14" s="288"/>
    </row>
    <row r="15" spans="1:8" s="289" customFormat="1" ht="63">
      <c r="A15" s="77">
        <f t="shared" si="0"/>
        <v>2</v>
      </c>
      <c r="B15" s="258" t="s">
        <v>512</v>
      </c>
      <c r="C15" s="258" t="s">
        <v>509</v>
      </c>
      <c r="D15" s="257" t="s">
        <v>490</v>
      </c>
      <c r="E15" s="260" t="s">
        <v>513</v>
      </c>
      <c r="F15" s="73">
        <v>3</v>
      </c>
      <c r="G15" s="259">
        <f t="shared" si="1"/>
        <v>1.6666666666666667</v>
      </c>
      <c r="H15" s="288"/>
    </row>
    <row r="16" spans="1:8" s="289" customFormat="1" ht="110.25">
      <c r="A16" s="77">
        <f t="shared" si="0"/>
        <v>3</v>
      </c>
      <c r="B16" s="258" t="s">
        <v>514</v>
      </c>
      <c r="C16" s="258" t="s">
        <v>509</v>
      </c>
      <c r="D16" s="257" t="s">
        <v>490</v>
      </c>
      <c r="E16" s="260" t="s">
        <v>515</v>
      </c>
      <c r="F16" s="73">
        <v>3</v>
      </c>
      <c r="G16" s="259">
        <f t="shared" si="1"/>
        <v>1.6666666666666667</v>
      </c>
      <c r="H16" s="288"/>
    </row>
    <row r="17" spans="1:8" s="289" customFormat="1" ht="110.25">
      <c r="A17" s="77">
        <f t="shared" si="0"/>
        <v>4</v>
      </c>
      <c r="B17" s="258" t="s">
        <v>516</v>
      </c>
      <c r="C17" s="258" t="s">
        <v>509</v>
      </c>
      <c r="D17" s="257" t="s">
        <v>490</v>
      </c>
      <c r="E17" s="260" t="s">
        <v>517</v>
      </c>
      <c r="F17" s="73">
        <v>3</v>
      </c>
      <c r="G17" s="259">
        <f t="shared" si="1"/>
        <v>1.6666666666666667</v>
      </c>
      <c r="H17" s="288"/>
    </row>
    <row r="18" spans="1:8" s="289" customFormat="1" ht="110.25">
      <c r="A18" s="77">
        <f t="shared" si="0"/>
        <v>5</v>
      </c>
      <c r="B18" s="258" t="s">
        <v>522</v>
      </c>
      <c r="C18" s="258" t="s">
        <v>497</v>
      </c>
      <c r="D18" s="257" t="s">
        <v>498</v>
      </c>
      <c r="E18" s="260" t="s">
        <v>519</v>
      </c>
      <c r="F18" s="73">
        <v>6</v>
      </c>
      <c r="G18" s="259">
        <f t="shared" si="1"/>
        <v>0.8333333333333334</v>
      </c>
      <c r="H18" s="288"/>
    </row>
    <row r="19" spans="1:8" s="289" customFormat="1" ht="126">
      <c r="A19" s="77">
        <f t="shared" si="0"/>
        <v>6</v>
      </c>
      <c r="B19" s="258" t="s">
        <v>523</v>
      </c>
      <c r="C19" s="258" t="s">
        <v>497</v>
      </c>
      <c r="D19" s="257" t="s">
        <v>498</v>
      </c>
      <c r="E19" s="260" t="s">
        <v>520</v>
      </c>
      <c r="F19" s="73">
        <v>6</v>
      </c>
      <c r="G19" s="259">
        <f t="shared" si="1"/>
        <v>0.8333333333333334</v>
      </c>
      <c r="H19" s="288"/>
    </row>
    <row r="20" spans="1:8" s="289" customFormat="1" ht="126">
      <c r="A20" s="77">
        <f>1+A19</f>
        <v>7</v>
      </c>
      <c r="B20" s="258" t="s">
        <v>524</v>
      </c>
      <c r="C20" s="258" t="s">
        <v>497</v>
      </c>
      <c r="D20" s="257" t="s">
        <v>498</v>
      </c>
      <c r="E20" s="260" t="s">
        <v>521</v>
      </c>
      <c r="F20" s="73">
        <v>6</v>
      </c>
      <c r="G20" s="259">
        <f t="shared" si="1"/>
        <v>0.8333333333333334</v>
      </c>
      <c r="H20" s="288"/>
    </row>
    <row r="21" spans="1:8" s="289" customFormat="1" ht="189">
      <c r="A21" s="77">
        <f t="shared" si="0"/>
        <v>8</v>
      </c>
      <c r="B21" s="257" t="s">
        <v>525</v>
      </c>
      <c r="C21" s="258" t="s">
        <v>497</v>
      </c>
      <c r="D21" s="257" t="s">
        <v>498</v>
      </c>
      <c r="E21" s="260" t="s">
        <v>526</v>
      </c>
      <c r="F21" s="73">
        <v>6</v>
      </c>
      <c r="G21" s="259">
        <f t="shared" si="1"/>
        <v>0.8333333333333334</v>
      </c>
      <c r="H21" s="288"/>
    </row>
    <row r="22" spans="1:8" s="289" customFormat="1" ht="110.25">
      <c r="A22" s="77">
        <f t="shared" si="0"/>
        <v>9</v>
      </c>
      <c r="B22" s="257" t="s">
        <v>527</v>
      </c>
      <c r="C22" s="258" t="s">
        <v>497</v>
      </c>
      <c r="D22" s="257" t="s">
        <v>498</v>
      </c>
      <c r="E22" s="257" t="s">
        <v>528</v>
      </c>
      <c r="F22" s="73">
        <v>6</v>
      </c>
      <c r="G22" s="259">
        <f t="shared" si="1"/>
        <v>0.8333333333333334</v>
      </c>
      <c r="H22" s="288"/>
    </row>
    <row r="23" spans="1:8" s="289" customFormat="1" ht="94.5">
      <c r="A23" s="77">
        <f t="shared" si="0"/>
        <v>10</v>
      </c>
      <c r="B23" s="257" t="s">
        <v>529</v>
      </c>
      <c r="C23" s="258" t="s">
        <v>497</v>
      </c>
      <c r="D23" s="257" t="s">
        <v>498</v>
      </c>
      <c r="E23" s="257" t="s">
        <v>518</v>
      </c>
      <c r="F23" s="73">
        <v>6</v>
      </c>
      <c r="G23" s="259">
        <f t="shared" si="1"/>
        <v>0.8333333333333334</v>
      </c>
      <c r="H23" s="288"/>
    </row>
    <row r="24" spans="1:8" s="289" customFormat="1" ht="63">
      <c r="A24" s="77">
        <f t="shared" si="0"/>
        <v>11</v>
      </c>
      <c r="B24" s="257" t="s">
        <v>530</v>
      </c>
      <c r="C24" s="258" t="s">
        <v>497</v>
      </c>
      <c r="D24" s="257" t="s">
        <v>498</v>
      </c>
      <c r="E24" s="257" t="s">
        <v>536</v>
      </c>
      <c r="F24" s="73">
        <v>6</v>
      </c>
      <c r="G24" s="259">
        <f t="shared" si="1"/>
        <v>0.8333333333333334</v>
      </c>
      <c r="H24" s="288"/>
    </row>
    <row r="25" spans="1:8" s="289" customFormat="1" ht="63">
      <c r="A25" s="77">
        <f t="shared" si="0"/>
        <v>12</v>
      </c>
      <c r="B25" s="257" t="s">
        <v>33</v>
      </c>
      <c r="C25" s="275" t="s">
        <v>531</v>
      </c>
      <c r="D25" s="276" t="s">
        <v>34</v>
      </c>
      <c r="E25" s="276" t="s">
        <v>535</v>
      </c>
      <c r="F25" s="277">
        <v>6</v>
      </c>
      <c r="G25" s="259">
        <f t="shared" si="1"/>
        <v>0.8333333333333334</v>
      </c>
      <c r="H25" s="288"/>
    </row>
    <row r="26" spans="1:8" s="289" customFormat="1" ht="63">
      <c r="A26" s="77">
        <v>13</v>
      </c>
      <c r="B26" s="257" t="s">
        <v>533</v>
      </c>
      <c r="C26" s="258" t="s">
        <v>532</v>
      </c>
      <c r="D26" s="276" t="s">
        <v>373</v>
      </c>
      <c r="E26" s="257" t="s">
        <v>534</v>
      </c>
      <c r="F26" s="277">
        <v>3</v>
      </c>
      <c r="G26" s="259">
        <f t="shared" si="1"/>
        <v>1.6666666666666667</v>
      </c>
      <c r="H26" s="288"/>
    </row>
    <row r="27" spans="1:8" s="289" customFormat="1" ht="47.25">
      <c r="A27" s="77">
        <v>14</v>
      </c>
      <c r="B27" s="257" t="s">
        <v>66</v>
      </c>
      <c r="C27" s="258" t="s">
        <v>532</v>
      </c>
      <c r="D27" s="276" t="s">
        <v>373</v>
      </c>
      <c r="E27" s="257" t="s">
        <v>534</v>
      </c>
      <c r="F27" s="277">
        <v>6</v>
      </c>
      <c r="G27" s="259">
        <f>5/F27</f>
        <v>0.8333333333333334</v>
      </c>
      <c r="H27" s="288"/>
    </row>
    <row r="28" spans="1:8" s="289" customFormat="1" ht="15.75">
      <c r="A28" s="44"/>
      <c r="B28"/>
      <c r="C28"/>
      <c r="D28"/>
      <c r="E28"/>
      <c r="F28" s="55"/>
      <c r="G28" s="62"/>
      <c r="H28" s="288"/>
    </row>
    <row r="29" spans="1:8" s="289" customFormat="1" ht="15.75">
      <c r="A29" s="44"/>
      <c r="B29" s="61"/>
      <c r="C29" s="63"/>
      <c r="D29" s="61"/>
      <c r="E29" s="54"/>
      <c r="F29" s="55"/>
      <c r="G29" s="62"/>
      <c r="H29" s="288"/>
    </row>
    <row r="30" spans="1:8" s="289" customFormat="1" ht="15.75">
      <c r="A30" s="44"/>
      <c r="B30" s="61"/>
      <c r="C30" s="61"/>
      <c r="D30" s="61"/>
      <c r="E30" s="54"/>
      <c r="F30" s="55"/>
      <c r="G30" s="62"/>
      <c r="H30" s="288"/>
    </row>
    <row r="31" spans="1:8" s="289" customFormat="1" ht="15.75">
      <c r="A31" s="44"/>
      <c r="B31" s="61"/>
      <c r="C31" s="61"/>
      <c r="D31" s="61"/>
      <c r="E31" s="54"/>
      <c r="F31" s="55"/>
      <c r="G31" s="62"/>
      <c r="H31" s="288"/>
    </row>
    <row r="32" spans="1:8" s="289" customFormat="1" ht="15.75">
      <c r="A32" s="44"/>
      <c r="B32" s="63"/>
      <c r="C32" s="61"/>
      <c r="D32" s="61"/>
      <c r="E32" s="54"/>
      <c r="F32" s="55"/>
      <c r="G32" s="62"/>
      <c r="H32" s="288"/>
    </row>
    <row r="33" spans="1:8" ht="15.75">
      <c r="A33" s="44"/>
      <c r="B33" s="63"/>
      <c r="C33" s="63"/>
      <c r="D33" s="63"/>
      <c r="E33" s="63"/>
      <c r="F33" s="55"/>
      <c r="G33" s="62"/>
      <c r="H33" s="5"/>
    </row>
    <row r="34" spans="1:8" ht="15.75">
      <c r="A34" s="44"/>
      <c r="B34" s="63"/>
      <c r="C34" s="61"/>
      <c r="D34" s="61"/>
      <c r="E34" s="54"/>
      <c r="F34" s="55"/>
      <c r="G34" s="62"/>
      <c r="H34" s="5"/>
    </row>
    <row r="35" spans="1:8" ht="15.75">
      <c r="A35" s="44"/>
      <c r="B35" s="63"/>
      <c r="C35" s="61"/>
      <c r="D35" s="61"/>
      <c r="E35" s="54"/>
      <c r="F35" s="55"/>
      <c r="G35" s="62"/>
      <c r="H35" s="5"/>
    </row>
    <row r="36" spans="1:8" ht="15.75">
      <c r="A36" s="44"/>
      <c r="B36" s="63"/>
      <c r="C36" s="61"/>
      <c r="D36" s="61"/>
      <c r="E36" s="54"/>
      <c r="F36" s="55"/>
      <c r="G36" s="62"/>
      <c r="H36" s="5"/>
    </row>
    <row r="37" spans="1:8" ht="15.75">
      <c r="A37" s="44"/>
      <c r="B37" s="63"/>
      <c r="C37" s="61"/>
      <c r="D37" s="61"/>
      <c r="E37" s="54"/>
      <c r="F37" s="55"/>
      <c r="G37" s="62"/>
      <c r="H37" s="5"/>
    </row>
    <row r="38" spans="1:8" ht="15.75">
      <c r="A38" s="44"/>
      <c r="B38" s="61"/>
      <c r="C38" s="61"/>
      <c r="D38" s="61"/>
      <c r="E38" s="54"/>
      <c r="F38" s="55"/>
      <c r="G38" s="62"/>
      <c r="H38" s="5"/>
    </row>
    <row r="39" spans="1:8" ht="15.75">
      <c r="A39" s="44"/>
      <c r="B39" s="61"/>
      <c r="C39" s="61"/>
      <c r="D39" s="61"/>
      <c r="E39" s="61"/>
      <c r="F39" s="55"/>
      <c r="G39" s="62"/>
      <c r="H39" s="5"/>
    </row>
    <row r="40" spans="1:8" ht="15.75">
      <c r="A40" s="44"/>
      <c r="B40" s="61"/>
      <c r="C40" s="61"/>
      <c r="D40" s="61"/>
      <c r="E40" s="61"/>
      <c r="F40" s="55"/>
      <c r="G40" s="62"/>
      <c r="H40" s="5"/>
    </row>
    <row r="41" spans="1:8" ht="15.75">
      <c r="A41" s="44"/>
      <c r="B41" s="61"/>
      <c r="C41" s="61"/>
      <c r="D41" s="61"/>
      <c r="E41" s="61"/>
      <c r="F41" s="55"/>
      <c r="G41" s="62"/>
      <c r="H41" s="5"/>
    </row>
    <row r="42" spans="1:8" ht="15.75">
      <c r="A42" s="44"/>
      <c r="B42" s="61"/>
      <c r="C42" s="61"/>
      <c r="D42" s="61"/>
      <c r="E42" s="61"/>
      <c r="F42" s="55"/>
      <c r="G42" s="62"/>
      <c r="H42" s="5"/>
    </row>
    <row r="43" spans="1:8" ht="15.75">
      <c r="A43" s="44"/>
      <c r="B43" s="61"/>
      <c r="C43" s="61"/>
      <c r="D43" s="61"/>
      <c r="E43" s="61"/>
      <c r="F43" s="55"/>
      <c r="G43" s="62"/>
      <c r="H43" s="5"/>
    </row>
    <row r="44" spans="1:8" ht="15.75">
      <c r="A44" s="44"/>
      <c r="B44" s="61"/>
      <c r="C44" s="61"/>
      <c r="D44" s="61"/>
      <c r="E44" s="61"/>
      <c r="F44" s="55"/>
      <c r="G44" s="62"/>
      <c r="H44" s="5"/>
    </row>
    <row r="45" spans="1:8" ht="15.75">
      <c r="A45" s="44"/>
      <c r="B45" s="61"/>
      <c r="C45" s="61"/>
      <c r="D45" s="61"/>
      <c r="E45" s="61"/>
      <c r="F45" s="55"/>
      <c r="G45" s="62"/>
      <c r="H45" s="5"/>
    </row>
    <row r="46" spans="1:8" ht="15.75">
      <c r="A46" s="44"/>
      <c r="B46" s="61"/>
      <c r="C46" s="61"/>
      <c r="D46" s="63"/>
      <c r="E46" s="61"/>
      <c r="F46" s="55"/>
      <c r="G46" s="62"/>
      <c r="H46" s="5"/>
    </row>
    <row r="47" spans="1:7" ht="15.75">
      <c r="A47" s="44"/>
      <c r="B47" s="61"/>
      <c r="C47" s="61"/>
      <c r="D47" s="61"/>
      <c r="E47" s="61"/>
      <c r="F47" s="55"/>
      <c r="G47" s="62"/>
    </row>
    <row r="48" spans="1:7" ht="15.75">
      <c r="A48" s="44"/>
      <c r="B48" s="61"/>
      <c r="C48" s="61"/>
      <c r="D48" s="15"/>
      <c r="E48" s="61"/>
      <c r="F48" s="55"/>
      <c r="G48" s="62"/>
    </row>
    <row r="49" spans="1:7" ht="15.75">
      <c r="A49" s="44"/>
      <c r="B49" s="61"/>
      <c r="C49" s="61"/>
      <c r="D49" s="15"/>
      <c r="E49" s="61"/>
      <c r="F49" s="55"/>
      <c r="G49" s="62"/>
    </row>
    <row r="50" spans="1:7" ht="15.75">
      <c r="A50" s="44"/>
      <c r="B50" s="61"/>
      <c r="C50" s="61"/>
      <c r="D50" s="15"/>
      <c r="E50" s="61"/>
      <c r="F50" s="55"/>
      <c r="G50" s="62"/>
    </row>
    <row r="51" spans="1:7" ht="15.75">
      <c r="A51" s="44"/>
      <c r="B51" s="61"/>
      <c r="C51" s="61"/>
      <c r="D51" s="61"/>
      <c r="E51" s="61"/>
      <c r="F51" s="55"/>
      <c r="G51" s="62"/>
    </row>
    <row r="52" spans="1:7" ht="15.75">
      <c r="A52" s="44"/>
      <c r="B52" s="61"/>
      <c r="C52" s="61"/>
      <c r="D52" s="61"/>
      <c r="E52" s="61"/>
      <c r="F52" s="55"/>
      <c r="G52" s="62"/>
    </row>
    <row r="53" spans="1:7" ht="15.75">
      <c r="A53" s="44"/>
      <c r="B53" s="61"/>
      <c r="C53" s="61"/>
      <c r="D53" s="63"/>
      <c r="E53" s="61"/>
      <c r="F53" s="55"/>
      <c r="G53" s="62"/>
    </row>
    <row r="54" spans="1:7" ht="15.75">
      <c r="A54" s="44"/>
      <c r="B54" s="61"/>
      <c r="C54" s="61"/>
      <c r="D54" s="61"/>
      <c r="E54" s="61"/>
      <c r="F54" s="55"/>
      <c r="G54" s="62"/>
    </row>
    <row r="55" spans="1:7" ht="15.75">
      <c r="A55" s="44"/>
      <c r="B55" s="61"/>
      <c r="C55" s="61"/>
      <c r="D55" s="63"/>
      <c r="E55" s="61"/>
      <c r="F55" s="55"/>
      <c r="G55" s="62"/>
    </row>
    <row r="56" spans="1:7" ht="15.75">
      <c r="A56" s="44"/>
      <c r="B56" s="61"/>
      <c r="C56" s="63"/>
      <c r="D56" s="63"/>
      <c r="E56" s="61"/>
      <c r="F56" s="55"/>
      <c r="G56" s="62"/>
    </row>
    <row r="57" spans="1:7" ht="15.75">
      <c r="A57" s="44"/>
      <c r="B57" s="61"/>
      <c r="C57" s="61"/>
      <c r="D57" s="61"/>
      <c r="E57" s="61"/>
      <c r="F57" s="55"/>
      <c r="G57" s="62"/>
    </row>
    <row r="58" spans="1:7" ht="15.75">
      <c r="A58" s="44"/>
      <c r="B58" s="61"/>
      <c r="C58" s="61"/>
      <c r="D58" s="63"/>
      <c r="E58" s="61"/>
      <c r="F58" s="55"/>
      <c r="G58" s="62"/>
    </row>
    <row r="59" spans="1:7" ht="15.75">
      <c r="A59" s="44"/>
      <c r="B59" s="61"/>
      <c r="C59" s="63"/>
      <c r="D59" s="63"/>
      <c r="E59" s="61"/>
      <c r="F59" s="55"/>
      <c r="G59" s="62"/>
    </row>
    <row r="60" spans="1:7" ht="15.75">
      <c r="A60" s="44"/>
      <c r="B60" s="61"/>
      <c r="C60" s="61"/>
      <c r="D60" s="61"/>
      <c r="E60" s="61"/>
      <c r="F60" s="55"/>
      <c r="G60" s="62"/>
    </row>
    <row r="61" spans="1:7" ht="15.75">
      <c r="A61" s="44"/>
      <c r="B61" s="61"/>
      <c r="C61" s="61"/>
      <c r="D61" s="63"/>
      <c r="E61" s="61"/>
      <c r="F61" s="55"/>
      <c r="G61" s="62"/>
    </row>
    <row r="62" spans="1:7" ht="15.75">
      <c r="A62" s="44"/>
      <c r="B62" s="61"/>
      <c r="C62" s="61"/>
      <c r="D62" s="61"/>
      <c r="E62" s="61"/>
      <c r="F62" s="55"/>
      <c r="G62" s="62"/>
    </row>
    <row r="63" spans="1:7" ht="15.75">
      <c r="A63" s="44"/>
      <c r="B63" s="61"/>
      <c r="C63" s="63"/>
      <c r="D63" s="63"/>
      <c r="E63" s="61"/>
      <c r="F63" s="55"/>
      <c r="G63" s="62"/>
    </row>
    <row r="64" spans="1:8" ht="15.75">
      <c r="A64" s="44"/>
      <c r="B64" s="61"/>
      <c r="C64" s="61"/>
      <c r="D64" s="61"/>
      <c r="E64" s="61"/>
      <c r="F64" s="55"/>
      <c r="G64" s="62"/>
      <c r="H64" s="15"/>
    </row>
    <row r="65" spans="1:8" ht="15.75">
      <c r="A65" s="59"/>
      <c r="B65" s="15"/>
      <c r="C65" s="15"/>
      <c r="D65" s="15"/>
      <c r="E65" s="15"/>
      <c r="F65" s="55"/>
      <c r="G65" s="62"/>
      <c r="H65" s="15"/>
    </row>
    <row r="66" spans="1:8" ht="15.75">
      <c r="A66" s="59"/>
      <c r="B66" s="15"/>
      <c r="C66" s="15"/>
      <c r="D66" s="15"/>
      <c r="E66" s="15"/>
      <c r="F66" s="55"/>
      <c r="G66" s="62"/>
      <c r="H66" s="15"/>
    </row>
    <row r="67" spans="1:8" ht="15.75">
      <c r="A67" s="59"/>
      <c r="B67" s="15"/>
      <c r="C67" s="15"/>
      <c r="D67" s="15"/>
      <c r="E67" s="15"/>
      <c r="F67" s="55"/>
      <c r="G67" s="62"/>
      <c r="H67" s="15"/>
    </row>
    <row r="68" spans="1:8" ht="15.75">
      <c r="A68" s="59"/>
      <c r="B68" s="15"/>
      <c r="C68" s="15"/>
      <c r="D68" s="15"/>
      <c r="E68" s="15"/>
      <c r="F68" s="55"/>
      <c r="G68" s="62"/>
      <c r="H68" s="15"/>
    </row>
    <row r="69" spans="1:8" ht="15.75">
      <c r="A69" s="59"/>
      <c r="B69" s="15"/>
      <c r="C69" s="15"/>
      <c r="D69" s="15"/>
      <c r="E69" s="15"/>
      <c r="F69" s="55"/>
      <c r="G69" s="62"/>
      <c r="H69" s="15"/>
    </row>
    <row r="70" spans="1:8" ht="15.75">
      <c r="A70" s="59"/>
      <c r="B70" s="15"/>
      <c r="C70" s="15"/>
      <c r="D70" s="15"/>
      <c r="E70" s="15"/>
      <c r="F70" s="55"/>
      <c r="G70" s="62"/>
      <c r="H70" s="15"/>
    </row>
    <row r="71" spans="1:8" ht="11.25">
      <c r="A71" s="59"/>
      <c r="B71" s="15"/>
      <c r="C71" s="15"/>
      <c r="D71" s="15"/>
      <c r="E71" s="15"/>
      <c r="F71" s="15"/>
      <c r="G71" s="64"/>
      <c r="H71" s="15"/>
    </row>
    <row r="72" spans="1:8" ht="11.25">
      <c r="A72" s="59"/>
      <c r="B72" s="15"/>
      <c r="C72" s="15"/>
      <c r="D72" s="15"/>
      <c r="E72" s="15"/>
      <c r="F72" s="15"/>
      <c r="G72" s="140"/>
      <c r="H72" s="15"/>
    </row>
    <row r="73" spans="1:8" ht="11.25">
      <c r="A73" s="59"/>
      <c r="B73" s="15"/>
      <c r="C73" s="15"/>
      <c r="D73" s="15"/>
      <c r="E73" s="15"/>
      <c r="F73" s="15"/>
      <c r="G73" s="140"/>
      <c r="H73" s="15"/>
    </row>
    <row r="74" spans="1:8" ht="11.25">
      <c r="A74" s="59"/>
      <c r="B74" s="15"/>
      <c r="C74" s="15"/>
      <c r="D74" s="15"/>
      <c r="E74" s="15"/>
      <c r="F74" s="15"/>
      <c r="G74" s="140"/>
      <c r="H74" s="15"/>
    </row>
    <row r="75" spans="1:8" ht="15.75">
      <c r="A75" s="59"/>
      <c r="B75" s="61"/>
      <c r="C75" s="15"/>
      <c r="D75" s="15"/>
      <c r="E75" s="15"/>
      <c r="F75" s="15"/>
      <c r="G75" s="140"/>
      <c r="H75" s="15"/>
    </row>
    <row r="76" spans="1:8" ht="11.25">
      <c r="A76" s="59"/>
      <c r="B76" s="15"/>
      <c r="C76" s="15"/>
      <c r="D76" s="15"/>
      <c r="E76" s="15"/>
      <c r="F76" s="15"/>
      <c r="G76" s="140"/>
      <c r="H76" s="15"/>
    </row>
    <row r="77" spans="1:8" ht="11.25">
      <c r="A77" s="59"/>
      <c r="B77" s="15"/>
      <c r="C77" s="15"/>
      <c r="D77" s="15"/>
      <c r="E77" s="15"/>
      <c r="F77" s="15"/>
      <c r="G77" s="140"/>
      <c r="H77" s="15"/>
    </row>
    <row r="78" spans="1:8" ht="11.25">
      <c r="A78" s="59"/>
      <c r="B78" s="15"/>
      <c r="C78" s="15"/>
      <c r="D78" s="15"/>
      <c r="E78" s="15"/>
      <c r="F78" s="15"/>
      <c r="G78" s="140"/>
      <c r="H78" s="15"/>
    </row>
    <row r="79" spans="1:8" ht="11.25">
      <c r="A79" s="59"/>
      <c r="B79" s="15"/>
      <c r="C79" s="15"/>
      <c r="D79" s="15"/>
      <c r="E79" s="15"/>
      <c r="F79" s="15"/>
      <c r="G79" s="140"/>
      <c r="H79" s="15"/>
    </row>
    <row r="80" spans="1:8" ht="11.25">
      <c r="A80" s="59"/>
      <c r="B80" s="15"/>
      <c r="C80" s="15"/>
      <c r="D80" s="15"/>
      <c r="E80" s="15"/>
      <c r="F80" s="15"/>
      <c r="G80" s="140"/>
      <c r="H80" s="15"/>
    </row>
    <row r="81" spans="1:8" ht="11.25">
      <c r="A81" s="59"/>
      <c r="B81" s="15"/>
      <c r="C81" s="15"/>
      <c r="D81" s="15"/>
      <c r="E81" s="15"/>
      <c r="F81" s="15"/>
      <c r="G81" s="140"/>
      <c r="H81" s="15"/>
    </row>
    <row r="82" spans="1:7" ht="11.25">
      <c r="A82" s="59"/>
      <c r="B82" s="15"/>
      <c r="C82" s="15"/>
      <c r="D82" s="15"/>
      <c r="E82" s="15"/>
      <c r="F82" s="15"/>
      <c r="G82" s="140"/>
    </row>
    <row r="83" ht="11.25">
      <c r="A83" s="35"/>
    </row>
    <row r="84" ht="11.25">
      <c r="A84" s="35"/>
    </row>
    <row r="85" ht="11.25">
      <c r="A85" s="35"/>
    </row>
    <row r="86" ht="11.25">
      <c r="A86" s="35"/>
    </row>
    <row r="87" ht="11.25">
      <c r="A87" s="35"/>
    </row>
    <row r="88" ht="11.25">
      <c r="A88" s="35"/>
    </row>
    <row r="89" ht="11.25">
      <c r="A89" s="35"/>
    </row>
    <row r="90" ht="11.25">
      <c r="A90" s="35"/>
    </row>
    <row r="91" ht="11.25">
      <c r="A91" s="35"/>
    </row>
    <row r="92" ht="11.25">
      <c r="A92" s="35"/>
    </row>
    <row r="93" ht="11.25">
      <c r="A93" s="35"/>
    </row>
    <row r="94" ht="11.25">
      <c r="A94" s="35"/>
    </row>
    <row r="95" ht="11.25">
      <c r="A95" s="35"/>
    </row>
    <row r="96" ht="11.25">
      <c r="A96" s="35"/>
    </row>
    <row r="97" ht="11.25">
      <c r="A97" s="35"/>
    </row>
    <row r="98" ht="11.25">
      <c r="A98" s="35"/>
    </row>
    <row r="99" ht="11.25">
      <c r="A99" s="35"/>
    </row>
    <row r="100" ht="11.25">
      <c r="A100" s="35"/>
    </row>
    <row r="101" ht="11.25">
      <c r="A101" s="35"/>
    </row>
    <row r="102" ht="11.25">
      <c r="A102" s="35"/>
    </row>
    <row r="103" ht="11.25">
      <c r="A103" s="35"/>
    </row>
    <row r="104" ht="11.25">
      <c r="A104" s="35"/>
    </row>
    <row r="105" ht="11.25">
      <c r="A105" s="35"/>
    </row>
    <row r="106" ht="11.25">
      <c r="A106" s="35"/>
    </row>
    <row r="107" ht="11.25">
      <c r="A107" s="35"/>
    </row>
    <row r="108" ht="11.25">
      <c r="A108" s="35"/>
    </row>
    <row r="109" ht="11.25">
      <c r="A109" s="35"/>
    </row>
    <row r="110" ht="11.25">
      <c r="A110" s="35"/>
    </row>
    <row r="111" ht="11.25">
      <c r="A111" s="35"/>
    </row>
  </sheetData>
  <sheetProtection/>
  <mergeCells count="1">
    <mergeCell ref="A7:C8"/>
  </mergeCells>
  <printOptions horizontalCentered="1"/>
  <pageMargins left="0.75" right="0.75" top="0.7" bottom="0.49" header="0.5" footer="0.31"/>
  <pageSetup horizontalDpi="600" verticalDpi="600" orientation="landscape" paperSize="9" scale="68" r:id="rId1"/>
  <headerFooter alignWithMargins="0">
    <oddFooter>&amp;LDecan Facultate de Constructii
Prof. Dr. Ing. LUCACI Gheorghe&amp;CPage &amp;P of &amp;N&amp;RCandidat
Conf. Dr. Ing. FLORESCU Constantin</oddFooter>
  </headerFooter>
</worksheet>
</file>

<file path=xl/worksheets/sheet17.xml><?xml version="1.0" encoding="utf-8"?>
<worksheet xmlns="http://schemas.openxmlformats.org/spreadsheetml/2006/main" xmlns:r="http://schemas.openxmlformats.org/officeDocument/2006/relationships">
  <sheetPr>
    <tabColor indexed="43"/>
  </sheetPr>
  <dimension ref="A1:I104"/>
  <sheetViews>
    <sheetView view="pageLayout" zoomScale="70" zoomScaleSheetLayoutView="66" zoomScalePageLayoutView="70" workbookViewId="0" topLeftCell="A31">
      <selection activeCell="I45" sqref="I45"/>
    </sheetView>
  </sheetViews>
  <sheetFormatPr defaultColWidth="9.140625" defaultRowHeight="11.25"/>
  <cols>
    <col min="1" max="1" width="6.140625" style="0" customWidth="1"/>
    <col min="2" max="2" width="46.421875" style="0" customWidth="1"/>
    <col min="3" max="3" width="57.140625" style="0" customWidth="1"/>
    <col min="4" max="4" width="29.28125" style="0" bestFit="1" customWidth="1"/>
    <col min="5" max="5" width="32.140625" style="0" customWidth="1"/>
    <col min="6" max="6" width="21.28125" style="162" customWidth="1"/>
    <col min="7" max="7" width="14.421875" style="0" customWidth="1"/>
    <col min="8" max="8" width="15.140625" style="141" customWidth="1"/>
  </cols>
  <sheetData>
    <row r="1" spans="1:8" s="1" customFormat="1" ht="11.25">
      <c r="A1" s="2" t="s">
        <v>295</v>
      </c>
      <c r="B1" s="2"/>
      <c r="F1" s="160"/>
      <c r="H1" s="135"/>
    </row>
    <row r="2" spans="1:8" s="1" customFormat="1" ht="11.25">
      <c r="A2" s="2" t="s">
        <v>67</v>
      </c>
      <c r="B2" s="2"/>
      <c r="F2" s="160"/>
      <c r="H2" s="135"/>
    </row>
    <row r="3" spans="1:8" s="1" customFormat="1" ht="11.25">
      <c r="A3" s="287" t="s">
        <v>68</v>
      </c>
      <c r="F3" s="160"/>
      <c r="H3" s="135"/>
    </row>
    <row r="4" spans="6:8" s="1" customFormat="1" ht="10.5" customHeight="1">
      <c r="F4" s="160"/>
      <c r="H4" s="135"/>
    </row>
    <row r="5" spans="1:9" s="1" customFormat="1" ht="15">
      <c r="A5" s="3"/>
      <c r="B5" s="3"/>
      <c r="C5" s="3"/>
      <c r="D5" s="3"/>
      <c r="E5" s="3"/>
      <c r="F5" s="3"/>
      <c r="G5" s="3"/>
      <c r="H5" s="136"/>
      <c r="I5" s="3"/>
    </row>
    <row r="6" spans="1:9" s="1" customFormat="1" ht="15">
      <c r="A6" s="3"/>
      <c r="B6" s="3"/>
      <c r="C6" s="3"/>
      <c r="D6" s="3"/>
      <c r="E6" s="3"/>
      <c r="F6" s="3"/>
      <c r="G6" s="3"/>
      <c r="H6" s="136"/>
      <c r="I6" s="3"/>
    </row>
    <row r="7" spans="1:8" s="1" customFormat="1" ht="21" customHeight="1">
      <c r="A7" s="394" t="s">
        <v>207</v>
      </c>
      <c r="B7" s="394"/>
      <c r="C7" s="394"/>
      <c r="D7" s="9"/>
      <c r="F7" s="160"/>
      <c r="H7" s="135"/>
    </row>
    <row r="8" spans="1:9" s="1" customFormat="1" ht="12.75">
      <c r="A8" s="394"/>
      <c r="B8" s="394"/>
      <c r="C8" s="394"/>
      <c r="D8" s="9"/>
      <c r="E8" s="4"/>
      <c r="F8" s="4"/>
      <c r="G8" s="10"/>
      <c r="H8" s="137"/>
      <c r="I8" s="4"/>
    </row>
    <row r="9" spans="1:9" s="1" customFormat="1" ht="12.75">
      <c r="A9" s="9"/>
      <c r="B9" s="9"/>
      <c r="C9" s="49" t="s">
        <v>162</v>
      </c>
      <c r="D9" s="9"/>
      <c r="E9" s="4"/>
      <c r="F9" s="4"/>
      <c r="G9" s="10"/>
      <c r="H9" s="137"/>
      <c r="I9" s="4"/>
    </row>
    <row r="10" spans="1:9" s="1" customFormat="1" ht="12.75">
      <c r="A10" s="10"/>
      <c r="B10" s="10"/>
      <c r="C10" s="11"/>
      <c r="D10" s="11"/>
      <c r="E10" s="4"/>
      <c r="F10" s="4"/>
      <c r="G10" s="10"/>
      <c r="H10" s="137"/>
      <c r="I10" s="4"/>
    </row>
    <row r="11" spans="1:9" ht="12" thickBot="1">
      <c r="A11" s="34"/>
      <c r="B11" s="5"/>
      <c r="C11" s="5"/>
      <c r="D11" s="5"/>
      <c r="E11" s="32"/>
      <c r="F11" s="163"/>
      <c r="G11" s="5"/>
      <c r="H11" s="138"/>
      <c r="I11" s="5"/>
    </row>
    <row r="12" spans="1:9" ht="23.25" thickBot="1">
      <c r="A12" s="7" t="s">
        <v>263</v>
      </c>
      <c r="B12" s="7" t="s">
        <v>159</v>
      </c>
      <c r="C12" s="7" t="s">
        <v>158</v>
      </c>
      <c r="D12" s="7" t="s">
        <v>264</v>
      </c>
      <c r="E12" s="7" t="s">
        <v>163</v>
      </c>
      <c r="F12" s="7" t="s">
        <v>145</v>
      </c>
      <c r="G12" s="7" t="s">
        <v>160</v>
      </c>
      <c r="H12" s="139" t="s">
        <v>156</v>
      </c>
      <c r="I12" s="5"/>
    </row>
    <row r="13" spans="1:9" ht="15.75">
      <c r="A13" s="37"/>
      <c r="B13" s="38"/>
      <c r="C13" s="38"/>
      <c r="D13" s="38"/>
      <c r="E13" s="39"/>
      <c r="F13" s="39"/>
      <c r="G13" s="40"/>
      <c r="H13" s="48">
        <f>SUM(H14:H105)</f>
        <v>16</v>
      </c>
      <c r="I13" s="5"/>
    </row>
    <row r="14" spans="1:9" ht="78.75">
      <c r="A14" s="27">
        <v>1</v>
      </c>
      <c r="B14" s="21" t="s">
        <v>485</v>
      </c>
      <c r="C14" s="18" t="s">
        <v>484</v>
      </c>
      <c r="D14" s="18" t="s">
        <v>487</v>
      </c>
      <c r="E14" s="19" t="s">
        <v>486</v>
      </c>
      <c r="F14" s="65" t="s">
        <v>488</v>
      </c>
      <c r="G14" s="23">
        <v>3</v>
      </c>
      <c r="H14" s="256">
        <f aca="true" t="shared" si="0" ref="H14:H37">3/G14</f>
        <v>1</v>
      </c>
      <c r="I14" s="5"/>
    </row>
    <row r="15" spans="1:9" ht="63">
      <c r="A15" s="27">
        <f>1+A14</f>
        <v>2</v>
      </c>
      <c r="B15" s="285" t="s">
        <v>491</v>
      </c>
      <c r="C15" s="21" t="s">
        <v>489</v>
      </c>
      <c r="D15" s="18" t="s">
        <v>490</v>
      </c>
      <c r="E15" s="19" t="s">
        <v>486</v>
      </c>
      <c r="F15" s="65" t="s">
        <v>488</v>
      </c>
      <c r="G15" s="23">
        <v>3</v>
      </c>
      <c r="H15" s="256">
        <f t="shared" si="0"/>
        <v>1</v>
      </c>
      <c r="I15" s="5"/>
    </row>
    <row r="16" spans="1:9" ht="63">
      <c r="A16" s="27">
        <f aca="true" t="shared" si="1" ref="A16:A35">1+A15</f>
        <v>3</v>
      </c>
      <c r="B16" s="286" t="s">
        <v>492</v>
      </c>
      <c r="C16" s="21" t="s">
        <v>489</v>
      </c>
      <c r="D16" s="18" t="s">
        <v>490</v>
      </c>
      <c r="E16" s="19" t="s">
        <v>486</v>
      </c>
      <c r="F16" s="65" t="s">
        <v>488</v>
      </c>
      <c r="G16" s="23">
        <v>3</v>
      </c>
      <c r="H16" s="256">
        <f t="shared" si="0"/>
        <v>1</v>
      </c>
      <c r="I16" s="5"/>
    </row>
    <row r="17" spans="1:9" ht="94.5">
      <c r="A17" s="77">
        <f t="shared" si="1"/>
        <v>4</v>
      </c>
      <c r="B17" s="257" t="s">
        <v>494</v>
      </c>
      <c r="C17" s="21" t="s">
        <v>489</v>
      </c>
      <c r="D17" s="18" t="s">
        <v>490</v>
      </c>
      <c r="E17" s="19" t="s">
        <v>493</v>
      </c>
      <c r="F17" s="65" t="s">
        <v>488</v>
      </c>
      <c r="G17" s="23">
        <v>3</v>
      </c>
      <c r="H17" s="256">
        <f t="shared" si="0"/>
        <v>1</v>
      </c>
      <c r="I17" s="5"/>
    </row>
    <row r="18" spans="1:9" ht="63">
      <c r="A18" s="77">
        <f t="shared" si="1"/>
        <v>5</v>
      </c>
      <c r="B18" s="258" t="s">
        <v>496</v>
      </c>
      <c r="C18" s="21" t="s">
        <v>489</v>
      </c>
      <c r="D18" s="18" t="s">
        <v>490</v>
      </c>
      <c r="E18" s="19" t="s">
        <v>495</v>
      </c>
      <c r="F18" s="65" t="s">
        <v>488</v>
      </c>
      <c r="G18" s="23">
        <v>3</v>
      </c>
      <c r="H18" s="256">
        <f t="shared" si="0"/>
        <v>1</v>
      </c>
      <c r="I18" s="5"/>
    </row>
    <row r="19" spans="1:9" s="201" customFormat="1" ht="94.5">
      <c r="A19" s="77">
        <f t="shared" si="1"/>
        <v>6</v>
      </c>
      <c r="B19" s="258" t="s">
        <v>500</v>
      </c>
      <c r="C19" s="258" t="s">
        <v>497</v>
      </c>
      <c r="D19" s="257" t="s">
        <v>498</v>
      </c>
      <c r="E19" s="65" t="s">
        <v>499</v>
      </c>
      <c r="F19" s="65" t="s">
        <v>488</v>
      </c>
      <c r="G19" s="73">
        <v>6</v>
      </c>
      <c r="H19" s="256">
        <f t="shared" si="0"/>
        <v>0.5</v>
      </c>
      <c r="I19" s="200"/>
    </row>
    <row r="20" spans="1:9" s="201" customFormat="1" ht="63">
      <c r="A20" s="77">
        <f t="shared" si="1"/>
        <v>7</v>
      </c>
      <c r="B20" s="258" t="s">
        <v>501</v>
      </c>
      <c r="C20" s="258" t="s">
        <v>497</v>
      </c>
      <c r="D20" s="257" t="s">
        <v>498</v>
      </c>
      <c r="E20" s="65" t="s">
        <v>495</v>
      </c>
      <c r="F20" s="65" t="s">
        <v>488</v>
      </c>
      <c r="G20" s="73">
        <v>6</v>
      </c>
      <c r="H20" s="256">
        <f t="shared" si="0"/>
        <v>0.5</v>
      </c>
      <c r="I20" s="200"/>
    </row>
    <row r="21" spans="1:9" s="201" customFormat="1" ht="47.25">
      <c r="A21" s="77">
        <f t="shared" si="1"/>
        <v>8</v>
      </c>
      <c r="B21" s="258" t="s">
        <v>503</v>
      </c>
      <c r="C21" s="258" t="s">
        <v>497</v>
      </c>
      <c r="D21" s="257" t="s">
        <v>498</v>
      </c>
      <c r="E21" s="65" t="s">
        <v>495</v>
      </c>
      <c r="F21" s="65" t="s">
        <v>488</v>
      </c>
      <c r="G21" s="73">
        <v>6</v>
      </c>
      <c r="H21" s="256">
        <f t="shared" si="0"/>
        <v>0.5</v>
      </c>
      <c r="I21" s="200"/>
    </row>
    <row r="22" spans="1:9" s="201" customFormat="1" ht="63">
      <c r="A22" s="77">
        <f t="shared" si="1"/>
        <v>9</v>
      </c>
      <c r="B22" s="258" t="s">
        <v>504</v>
      </c>
      <c r="C22" s="258" t="s">
        <v>497</v>
      </c>
      <c r="D22" s="257" t="s">
        <v>498</v>
      </c>
      <c r="E22" s="65" t="s">
        <v>495</v>
      </c>
      <c r="F22" s="65" t="s">
        <v>488</v>
      </c>
      <c r="G22" s="73">
        <v>6</v>
      </c>
      <c r="H22" s="256">
        <f t="shared" si="0"/>
        <v>0.5</v>
      </c>
      <c r="I22" s="200"/>
    </row>
    <row r="23" spans="1:9" s="201" customFormat="1" ht="78.75">
      <c r="A23" s="77">
        <f t="shared" si="1"/>
        <v>10</v>
      </c>
      <c r="B23" s="258" t="s">
        <v>505</v>
      </c>
      <c r="C23" s="258" t="s">
        <v>497</v>
      </c>
      <c r="D23" s="257" t="s">
        <v>498</v>
      </c>
      <c r="E23" s="65" t="s">
        <v>502</v>
      </c>
      <c r="F23" s="65" t="s">
        <v>488</v>
      </c>
      <c r="G23" s="73">
        <v>6</v>
      </c>
      <c r="H23" s="256">
        <f t="shared" si="0"/>
        <v>0.5</v>
      </c>
      <c r="I23" s="200"/>
    </row>
    <row r="24" spans="1:9" s="201" customFormat="1" ht="47.25">
      <c r="A24" s="77">
        <f t="shared" si="1"/>
        <v>11</v>
      </c>
      <c r="B24" s="258" t="s">
        <v>507</v>
      </c>
      <c r="C24" s="258" t="s">
        <v>497</v>
      </c>
      <c r="D24" s="257" t="s">
        <v>498</v>
      </c>
      <c r="E24" s="65" t="s">
        <v>506</v>
      </c>
      <c r="F24" s="65" t="s">
        <v>488</v>
      </c>
      <c r="G24" s="73">
        <v>6</v>
      </c>
      <c r="H24" s="256">
        <f t="shared" si="0"/>
        <v>0.5</v>
      </c>
      <c r="I24" s="200"/>
    </row>
    <row r="25" spans="1:9" s="201" customFormat="1" ht="47.25">
      <c r="A25" s="77">
        <f t="shared" si="1"/>
        <v>12</v>
      </c>
      <c r="B25" s="258" t="s">
        <v>508</v>
      </c>
      <c r="C25" s="258" t="s">
        <v>497</v>
      </c>
      <c r="D25" s="257" t="s">
        <v>498</v>
      </c>
      <c r="E25" s="65" t="s">
        <v>502</v>
      </c>
      <c r="F25" s="65" t="s">
        <v>488</v>
      </c>
      <c r="G25" s="73">
        <v>6</v>
      </c>
      <c r="H25" s="256">
        <f t="shared" si="0"/>
        <v>0.5</v>
      </c>
      <c r="I25" s="200"/>
    </row>
    <row r="26" spans="1:9" s="201" customFormat="1" ht="110.25">
      <c r="A26" s="77">
        <f t="shared" si="1"/>
        <v>13</v>
      </c>
      <c r="B26" s="257" t="s">
        <v>549</v>
      </c>
      <c r="C26" s="257" t="s">
        <v>539</v>
      </c>
      <c r="D26" s="257" t="s">
        <v>541</v>
      </c>
      <c r="E26" s="257" t="s">
        <v>548</v>
      </c>
      <c r="F26" s="65" t="s">
        <v>540</v>
      </c>
      <c r="G26" s="73">
        <v>6</v>
      </c>
      <c r="H26" s="256">
        <f t="shared" si="0"/>
        <v>0.5</v>
      </c>
      <c r="I26" s="200"/>
    </row>
    <row r="27" spans="1:9" s="201" customFormat="1" ht="47.25">
      <c r="A27" s="77">
        <f t="shared" si="1"/>
        <v>14</v>
      </c>
      <c r="B27" s="257" t="s">
        <v>550</v>
      </c>
      <c r="C27" s="257" t="s">
        <v>539</v>
      </c>
      <c r="D27" s="257" t="s">
        <v>541</v>
      </c>
      <c r="E27" s="257" t="s">
        <v>551</v>
      </c>
      <c r="F27" s="65" t="s">
        <v>540</v>
      </c>
      <c r="G27" s="73">
        <v>6</v>
      </c>
      <c r="H27" s="256">
        <f t="shared" si="0"/>
        <v>0.5</v>
      </c>
      <c r="I27" s="200"/>
    </row>
    <row r="28" spans="1:9" s="201" customFormat="1" ht="63">
      <c r="A28" s="77">
        <f t="shared" si="1"/>
        <v>15</v>
      </c>
      <c r="B28" s="257" t="s">
        <v>552</v>
      </c>
      <c r="C28" s="257" t="s">
        <v>539</v>
      </c>
      <c r="D28" s="257" t="s">
        <v>541</v>
      </c>
      <c r="E28" s="257" t="s">
        <v>553</v>
      </c>
      <c r="F28" s="65" t="s">
        <v>540</v>
      </c>
      <c r="G28" s="73">
        <v>6</v>
      </c>
      <c r="H28" s="256">
        <f t="shared" si="0"/>
        <v>0.5</v>
      </c>
      <c r="I28" s="200"/>
    </row>
    <row r="29" spans="1:9" s="201" customFormat="1" ht="78.75">
      <c r="A29" s="77">
        <f t="shared" si="1"/>
        <v>16</v>
      </c>
      <c r="B29" s="257" t="s">
        <v>554</v>
      </c>
      <c r="C29" s="257" t="s">
        <v>539</v>
      </c>
      <c r="D29" s="257" t="s">
        <v>541</v>
      </c>
      <c r="E29" s="257" t="s">
        <v>555</v>
      </c>
      <c r="F29" s="65" t="s">
        <v>540</v>
      </c>
      <c r="G29" s="73">
        <v>6</v>
      </c>
      <c r="H29" s="256">
        <f t="shared" si="0"/>
        <v>0.5</v>
      </c>
      <c r="I29" s="200"/>
    </row>
    <row r="30" spans="1:9" s="201" customFormat="1" ht="63">
      <c r="A30" s="77">
        <f t="shared" si="1"/>
        <v>17</v>
      </c>
      <c r="B30" s="257" t="s">
        <v>556</v>
      </c>
      <c r="C30" s="257" t="s">
        <v>539</v>
      </c>
      <c r="D30" s="257" t="s">
        <v>541</v>
      </c>
      <c r="E30" s="257" t="s">
        <v>557</v>
      </c>
      <c r="F30" s="65" t="s">
        <v>540</v>
      </c>
      <c r="G30" s="73">
        <v>6</v>
      </c>
      <c r="H30" s="256">
        <f t="shared" si="0"/>
        <v>0.5</v>
      </c>
      <c r="I30" s="200"/>
    </row>
    <row r="31" spans="1:9" ht="94.5">
      <c r="A31" s="77">
        <f t="shared" si="1"/>
        <v>18</v>
      </c>
      <c r="B31" s="257" t="s">
        <v>558</v>
      </c>
      <c r="C31" s="21" t="s">
        <v>542</v>
      </c>
      <c r="D31" s="18" t="s">
        <v>545</v>
      </c>
      <c r="E31" s="18" t="s">
        <v>1</v>
      </c>
      <c r="F31" s="65" t="s">
        <v>540</v>
      </c>
      <c r="G31" s="23">
        <v>4</v>
      </c>
      <c r="H31" s="20">
        <f t="shared" si="0"/>
        <v>0.75</v>
      </c>
      <c r="I31" s="5"/>
    </row>
    <row r="32" spans="1:9" ht="110.25">
      <c r="A32" s="77">
        <f t="shared" si="1"/>
        <v>19</v>
      </c>
      <c r="B32" s="257" t="s">
        <v>0</v>
      </c>
      <c r="C32" s="21" t="s">
        <v>542</v>
      </c>
      <c r="D32" s="18" t="s">
        <v>545</v>
      </c>
      <c r="E32" s="18" t="s">
        <v>2</v>
      </c>
      <c r="F32" s="65" t="s">
        <v>540</v>
      </c>
      <c r="G32" s="23">
        <v>4</v>
      </c>
      <c r="H32" s="20">
        <f t="shared" si="0"/>
        <v>0.75</v>
      </c>
      <c r="I32" s="5"/>
    </row>
    <row r="33" spans="1:9" ht="78.75">
      <c r="A33" s="77">
        <f t="shared" si="1"/>
        <v>20</v>
      </c>
      <c r="B33" s="257" t="s">
        <v>3</v>
      </c>
      <c r="C33" s="21" t="s">
        <v>543</v>
      </c>
      <c r="D33" s="18" t="s">
        <v>546</v>
      </c>
      <c r="E33" s="18" t="s">
        <v>4</v>
      </c>
      <c r="F33" s="65" t="s">
        <v>540</v>
      </c>
      <c r="G33" s="23">
        <v>4</v>
      </c>
      <c r="H33" s="20">
        <f t="shared" si="0"/>
        <v>0.75</v>
      </c>
      <c r="I33" s="5"/>
    </row>
    <row r="34" spans="1:9" ht="63">
      <c r="A34" s="77">
        <f t="shared" si="1"/>
        <v>21</v>
      </c>
      <c r="B34" s="257" t="s">
        <v>5</v>
      </c>
      <c r="C34" s="21" t="s">
        <v>543</v>
      </c>
      <c r="D34" s="18" t="s">
        <v>546</v>
      </c>
      <c r="E34" s="18" t="s">
        <v>4</v>
      </c>
      <c r="F34" s="65" t="s">
        <v>540</v>
      </c>
      <c r="G34" s="23">
        <v>4</v>
      </c>
      <c r="H34" s="20">
        <f t="shared" si="0"/>
        <v>0.75</v>
      </c>
      <c r="I34" s="5"/>
    </row>
    <row r="35" spans="1:9" ht="94.5">
      <c r="A35" s="77">
        <f t="shared" si="1"/>
        <v>22</v>
      </c>
      <c r="B35" s="257" t="s">
        <v>6</v>
      </c>
      <c r="C35" s="21" t="s">
        <v>544</v>
      </c>
      <c r="D35" s="285" t="s">
        <v>547</v>
      </c>
      <c r="E35" s="18" t="s">
        <v>7</v>
      </c>
      <c r="F35" s="65" t="s">
        <v>540</v>
      </c>
      <c r="G35" s="23">
        <v>6</v>
      </c>
      <c r="H35" s="20">
        <f t="shared" si="0"/>
        <v>0.5</v>
      </c>
      <c r="I35" s="5"/>
    </row>
    <row r="36" spans="1:9" ht="79.5" customHeight="1">
      <c r="A36" s="27">
        <v>23</v>
      </c>
      <c r="B36" s="18" t="s">
        <v>46</v>
      </c>
      <c r="C36" s="257" t="s">
        <v>539</v>
      </c>
      <c r="D36" s="257" t="s">
        <v>541</v>
      </c>
      <c r="E36" s="18" t="s">
        <v>47</v>
      </c>
      <c r="F36" s="65" t="s">
        <v>540</v>
      </c>
      <c r="G36" s="23">
        <v>6</v>
      </c>
      <c r="H36" s="20">
        <f t="shared" si="0"/>
        <v>0.5</v>
      </c>
      <c r="I36" s="5"/>
    </row>
    <row r="37" spans="1:9" ht="63">
      <c r="A37" s="27">
        <v>24</v>
      </c>
      <c r="B37" s="18" t="s">
        <v>48</v>
      </c>
      <c r="C37" s="18" t="s">
        <v>349</v>
      </c>
      <c r="D37" s="18" t="s">
        <v>64</v>
      </c>
      <c r="E37" s="18" t="s">
        <v>65</v>
      </c>
      <c r="F37" s="65" t="s">
        <v>540</v>
      </c>
      <c r="G37" s="23">
        <v>3</v>
      </c>
      <c r="H37" s="20">
        <f t="shared" si="0"/>
        <v>1</v>
      </c>
      <c r="I37" s="5"/>
    </row>
    <row r="38" spans="1:9" ht="15.75">
      <c r="A38" s="27"/>
      <c r="B38" s="18"/>
      <c r="C38" s="18"/>
      <c r="D38" s="18"/>
      <c r="E38" s="18"/>
      <c r="F38" s="65"/>
      <c r="G38" s="23"/>
      <c r="H38" s="20"/>
      <c r="I38" s="5"/>
    </row>
    <row r="39" spans="1:9" ht="15.75">
      <c r="A39" s="27"/>
      <c r="B39" s="18"/>
      <c r="C39" s="18"/>
      <c r="D39" s="18"/>
      <c r="E39" s="18"/>
      <c r="F39" s="19"/>
      <c r="G39" s="23"/>
      <c r="H39" s="20"/>
      <c r="I39" s="5"/>
    </row>
    <row r="40" spans="1:9" ht="15.75">
      <c r="A40" s="53"/>
      <c r="B40" s="18"/>
      <c r="C40" s="18"/>
      <c r="D40" s="159"/>
      <c r="E40" s="18"/>
      <c r="F40" s="19"/>
      <c r="G40" s="19"/>
      <c r="H40" s="20"/>
      <c r="I40" s="5"/>
    </row>
    <row r="41" spans="1:8" ht="15.75">
      <c r="A41" s="53"/>
      <c r="B41" s="61"/>
      <c r="C41" s="61"/>
      <c r="D41" s="15"/>
      <c r="E41" s="61"/>
      <c r="F41" s="54"/>
      <c r="G41" s="55"/>
      <c r="H41" s="62"/>
    </row>
    <row r="42" spans="1:8" ht="15.75">
      <c r="A42" s="53"/>
      <c r="B42" s="61"/>
      <c r="C42" s="61"/>
      <c r="D42" s="15"/>
      <c r="E42" s="61"/>
      <c r="F42" s="54"/>
      <c r="G42" s="55"/>
      <c r="H42" s="62"/>
    </row>
    <row r="43" spans="1:8" ht="15.75">
      <c r="A43" s="53"/>
      <c r="B43" s="61"/>
      <c r="C43" s="61"/>
      <c r="D43" s="15"/>
      <c r="E43" s="61"/>
      <c r="F43" s="54"/>
      <c r="G43" s="55"/>
      <c r="H43" s="62"/>
    </row>
    <row r="44" spans="1:8" ht="15.75">
      <c r="A44" s="53"/>
      <c r="B44" s="61"/>
      <c r="C44" s="61"/>
      <c r="D44" s="61"/>
      <c r="E44" s="61"/>
      <c r="F44" s="54"/>
      <c r="G44" s="55"/>
      <c r="H44" s="62"/>
    </row>
    <row r="45" spans="1:8" ht="15.75">
      <c r="A45" s="53"/>
      <c r="B45" s="61"/>
      <c r="C45" s="61"/>
      <c r="D45" s="61"/>
      <c r="E45" s="61"/>
      <c r="F45" s="54"/>
      <c r="G45" s="55"/>
      <c r="H45" s="62"/>
    </row>
    <row r="46" spans="1:8" ht="15.75">
      <c r="A46" s="53"/>
      <c r="B46" s="61"/>
      <c r="C46" s="61"/>
      <c r="D46" s="63"/>
      <c r="E46" s="61"/>
      <c r="F46" s="54"/>
      <c r="G46" s="55"/>
      <c r="H46" s="62"/>
    </row>
    <row r="47" spans="1:8" ht="15.75">
      <c r="A47" s="53"/>
      <c r="B47" s="61"/>
      <c r="C47" s="61"/>
      <c r="D47" s="61"/>
      <c r="E47" s="61"/>
      <c r="F47" s="54"/>
      <c r="G47" s="55"/>
      <c r="H47" s="62"/>
    </row>
    <row r="48" spans="1:8" ht="15.75">
      <c r="A48" s="53"/>
      <c r="B48" s="61"/>
      <c r="C48" s="61"/>
      <c r="D48" s="63"/>
      <c r="E48" s="61"/>
      <c r="F48" s="54"/>
      <c r="G48" s="55"/>
      <c r="H48" s="62"/>
    </row>
    <row r="49" spans="1:8" ht="15.75">
      <c r="A49" s="53"/>
      <c r="B49" s="61"/>
      <c r="C49" s="63"/>
      <c r="D49" s="63"/>
      <c r="E49" s="61"/>
      <c r="F49" s="54"/>
      <c r="G49" s="55"/>
      <c r="H49" s="62"/>
    </row>
    <row r="50" spans="1:9" ht="15.75">
      <c r="A50" s="53"/>
      <c r="B50" s="61"/>
      <c r="C50" s="61"/>
      <c r="D50" s="61"/>
      <c r="E50" s="61"/>
      <c r="F50" s="54"/>
      <c r="G50" s="55"/>
      <c r="H50" s="62"/>
      <c r="I50" s="15"/>
    </row>
    <row r="51" spans="1:9" ht="15.75">
      <c r="A51" s="53"/>
      <c r="B51" s="61"/>
      <c r="C51" s="61"/>
      <c r="D51" s="63"/>
      <c r="E51" s="61"/>
      <c r="F51" s="54"/>
      <c r="G51" s="55"/>
      <c r="H51" s="62"/>
      <c r="I51" s="15"/>
    </row>
    <row r="52" spans="1:9" ht="15.75">
      <c r="A52" s="53"/>
      <c r="B52" s="61"/>
      <c r="C52" s="63"/>
      <c r="D52" s="63"/>
      <c r="E52" s="61"/>
      <c r="F52" s="54"/>
      <c r="G52" s="55"/>
      <c r="H52" s="62"/>
      <c r="I52" s="15"/>
    </row>
    <row r="53" spans="1:9" ht="15.75">
      <c r="A53" s="53"/>
      <c r="B53" s="61"/>
      <c r="C53" s="61"/>
      <c r="D53" s="61"/>
      <c r="E53" s="61"/>
      <c r="F53" s="54"/>
      <c r="G53" s="55"/>
      <c r="H53" s="62"/>
      <c r="I53" s="15"/>
    </row>
    <row r="54" spans="1:9" ht="15.75">
      <c r="A54" s="53"/>
      <c r="B54" s="61"/>
      <c r="C54" s="61"/>
      <c r="D54" s="63"/>
      <c r="E54" s="61"/>
      <c r="F54" s="54"/>
      <c r="G54" s="55"/>
      <c r="H54" s="62"/>
      <c r="I54" s="15"/>
    </row>
    <row r="55" spans="1:9" ht="15.75">
      <c r="A55" s="53"/>
      <c r="B55" s="61"/>
      <c r="C55" s="61"/>
      <c r="D55" s="61"/>
      <c r="E55" s="61"/>
      <c r="F55" s="54"/>
      <c r="G55" s="55"/>
      <c r="H55" s="62"/>
      <c r="I55" s="15"/>
    </row>
    <row r="56" spans="1:9" ht="15.75">
      <c r="A56" s="53"/>
      <c r="B56" s="61"/>
      <c r="C56" s="63"/>
      <c r="D56" s="63"/>
      <c r="E56" s="61"/>
      <c r="F56" s="54"/>
      <c r="G56" s="55"/>
      <c r="H56" s="62"/>
      <c r="I56" s="15"/>
    </row>
    <row r="57" spans="1:9" ht="15.75">
      <c r="A57" s="53"/>
      <c r="B57" s="61"/>
      <c r="C57" s="61"/>
      <c r="D57" s="61"/>
      <c r="E57" s="61"/>
      <c r="F57" s="54"/>
      <c r="G57" s="55"/>
      <c r="H57" s="62"/>
      <c r="I57" s="15"/>
    </row>
    <row r="58" spans="1:9" ht="15.75">
      <c r="A58" s="59"/>
      <c r="B58" s="15"/>
      <c r="C58" s="15"/>
      <c r="D58" s="15"/>
      <c r="E58" s="15"/>
      <c r="F58" s="57"/>
      <c r="G58" s="55"/>
      <c r="H58" s="62"/>
      <c r="I58" s="15"/>
    </row>
    <row r="59" spans="1:9" ht="15.75">
      <c r="A59" s="59"/>
      <c r="B59" s="15"/>
      <c r="C59" s="15"/>
      <c r="D59" s="15"/>
      <c r="E59" s="15"/>
      <c r="F59" s="57"/>
      <c r="G59" s="55"/>
      <c r="H59" s="62"/>
      <c r="I59" s="15"/>
    </row>
    <row r="60" spans="1:9" ht="15.75">
      <c r="A60" s="59"/>
      <c r="B60" s="15"/>
      <c r="C60" s="15"/>
      <c r="D60" s="15"/>
      <c r="E60" s="15"/>
      <c r="F60" s="57"/>
      <c r="G60" s="55"/>
      <c r="H60" s="62"/>
      <c r="I60" s="15"/>
    </row>
    <row r="61" spans="1:9" ht="15.75">
      <c r="A61" s="59"/>
      <c r="B61" s="15"/>
      <c r="C61" s="15"/>
      <c r="D61" s="15"/>
      <c r="E61" s="15"/>
      <c r="F61" s="57"/>
      <c r="G61" s="55"/>
      <c r="H61" s="62"/>
      <c r="I61" s="15"/>
    </row>
    <row r="62" spans="1:9" ht="15.75">
      <c r="A62" s="59"/>
      <c r="B62" s="15"/>
      <c r="C62" s="15"/>
      <c r="D62" s="15"/>
      <c r="E62" s="15"/>
      <c r="F62" s="57"/>
      <c r="G62" s="55"/>
      <c r="H62" s="62"/>
      <c r="I62" s="15"/>
    </row>
    <row r="63" spans="1:9" ht="15.75">
      <c r="A63" s="59"/>
      <c r="B63" s="15"/>
      <c r="C63" s="15"/>
      <c r="D63" s="15"/>
      <c r="E63" s="15"/>
      <c r="F63" s="57"/>
      <c r="G63" s="55"/>
      <c r="H63" s="62"/>
      <c r="I63" s="15"/>
    </row>
    <row r="64" spans="1:9" ht="11.25">
      <c r="A64" s="59"/>
      <c r="B64" s="15"/>
      <c r="C64" s="15"/>
      <c r="D64" s="15"/>
      <c r="E64" s="15"/>
      <c r="F64" s="57"/>
      <c r="G64" s="15"/>
      <c r="H64" s="64"/>
      <c r="I64" s="15"/>
    </row>
    <row r="65" spans="1:9" ht="11.25">
      <c r="A65" s="59"/>
      <c r="B65" s="15"/>
      <c r="C65" s="15"/>
      <c r="D65" s="15"/>
      <c r="E65" s="15"/>
      <c r="F65" s="57"/>
      <c r="G65" s="15"/>
      <c r="H65" s="140"/>
      <c r="I65" s="15"/>
    </row>
    <row r="66" spans="1:9" ht="11.25">
      <c r="A66" s="59"/>
      <c r="B66" s="15"/>
      <c r="C66" s="15"/>
      <c r="D66" s="15"/>
      <c r="E66" s="15"/>
      <c r="F66" s="57"/>
      <c r="G66" s="15"/>
      <c r="H66" s="140"/>
      <c r="I66" s="15"/>
    </row>
    <row r="67" spans="1:9" ht="11.25">
      <c r="A67" s="59"/>
      <c r="B67" s="15"/>
      <c r="C67" s="15"/>
      <c r="D67" s="15"/>
      <c r="E67" s="15"/>
      <c r="F67" s="57"/>
      <c r="G67" s="15"/>
      <c r="H67" s="140"/>
      <c r="I67" s="15"/>
    </row>
    <row r="68" spans="1:9" ht="15.75">
      <c r="A68" s="59"/>
      <c r="B68" s="61"/>
      <c r="C68" s="15"/>
      <c r="D68" s="15"/>
      <c r="E68" s="15"/>
      <c r="F68" s="57"/>
      <c r="G68" s="15"/>
      <c r="H68" s="140"/>
      <c r="I68" s="15"/>
    </row>
    <row r="69" spans="1:9" ht="11.25">
      <c r="A69" s="59"/>
      <c r="B69" s="15"/>
      <c r="C69" s="15"/>
      <c r="D69" s="15"/>
      <c r="E69" s="15"/>
      <c r="F69" s="57"/>
      <c r="G69" s="15"/>
      <c r="H69" s="140"/>
      <c r="I69" s="15"/>
    </row>
    <row r="70" spans="1:9" ht="11.25">
      <c r="A70" s="59"/>
      <c r="B70" s="15"/>
      <c r="C70" s="15"/>
      <c r="D70" s="15"/>
      <c r="E70" s="15"/>
      <c r="F70" s="57"/>
      <c r="G70" s="15"/>
      <c r="H70" s="140"/>
      <c r="I70" s="15"/>
    </row>
    <row r="71" ht="11.25">
      <c r="A71" s="35"/>
    </row>
    <row r="72" ht="11.25">
      <c r="A72" s="35"/>
    </row>
    <row r="73" ht="11.25">
      <c r="A73" s="35"/>
    </row>
    <row r="74" ht="11.25">
      <c r="A74" s="35"/>
    </row>
    <row r="75" ht="11.25">
      <c r="A75" s="35"/>
    </row>
    <row r="76" ht="11.25">
      <c r="A76" s="35"/>
    </row>
    <row r="77" ht="11.25">
      <c r="A77" s="35"/>
    </row>
    <row r="78" ht="11.25">
      <c r="A78" s="35"/>
    </row>
    <row r="79" ht="11.25">
      <c r="A79" s="35"/>
    </row>
    <row r="80" ht="11.25">
      <c r="A80" s="35"/>
    </row>
    <row r="81" ht="11.25">
      <c r="A81" s="35"/>
    </row>
    <row r="82" ht="11.25">
      <c r="A82" s="35"/>
    </row>
    <row r="83" ht="11.25">
      <c r="A83" s="35"/>
    </row>
    <row r="84" ht="11.25">
      <c r="A84" s="35"/>
    </row>
    <row r="85" ht="11.25">
      <c r="A85" s="35"/>
    </row>
    <row r="86" ht="11.25">
      <c r="A86" s="35"/>
    </row>
    <row r="87" ht="11.25">
      <c r="A87" s="35"/>
    </row>
    <row r="88" ht="11.25">
      <c r="A88" s="35"/>
    </row>
    <row r="89" ht="11.25">
      <c r="A89" s="35"/>
    </row>
    <row r="90" ht="11.25">
      <c r="A90" s="35"/>
    </row>
    <row r="91" ht="11.25">
      <c r="A91" s="35"/>
    </row>
    <row r="92" ht="11.25">
      <c r="A92" s="35"/>
    </row>
    <row r="93" ht="11.25">
      <c r="A93" s="35"/>
    </row>
    <row r="94" ht="11.25">
      <c r="A94" s="35"/>
    </row>
    <row r="95" ht="11.25">
      <c r="A95" s="35"/>
    </row>
    <row r="96" ht="11.25">
      <c r="A96" s="35"/>
    </row>
    <row r="97" ht="11.25">
      <c r="A97" s="35"/>
    </row>
    <row r="98" ht="11.25">
      <c r="A98" s="35"/>
    </row>
    <row r="99" ht="11.25">
      <c r="A99" s="35"/>
    </row>
    <row r="100" ht="11.25">
      <c r="A100" s="35"/>
    </row>
    <row r="101" ht="11.25">
      <c r="A101" s="35"/>
    </row>
    <row r="102" ht="11.25">
      <c r="A102" s="35"/>
    </row>
    <row r="103" ht="11.25">
      <c r="A103" s="35"/>
    </row>
    <row r="104" ht="11.25">
      <c r="A104" s="35"/>
    </row>
  </sheetData>
  <sheetProtection/>
  <mergeCells count="1">
    <mergeCell ref="A7:C8"/>
  </mergeCells>
  <printOptions horizontalCentered="1"/>
  <pageMargins left="0.75" right="0.75" top="0.7" bottom="0.49" header="0.5" footer="0.31"/>
  <pageSetup horizontalDpi="600" verticalDpi="600" orientation="landscape" paperSize="9" scale="62" r:id="rId1"/>
  <headerFooter alignWithMargins="0">
    <oddFooter>&amp;LDecan Facultate de Constructii
Prof. Dr. Ing. LUCACI Gheorghe&amp;CPage &amp;P of &amp;N&amp;RCandidat
Conf. Dr. Ing.  FLORESCU Constantin</oddFooter>
  </headerFooter>
</worksheet>
</file>

<file path=xl/worksheets/sheet18.xml><?xml version="1.0" encoding="utf-8"?>
<worksheet xmlns="http://schemas.openxmlformats.org/spreadsheetml/2006/main" xmlns:r="http://schemas.openxmlformats.org/officeDocument/2006/relationships">
  <sheetPr>
    <tabColor indexed="43"/>
  </sheetPr>
  <dimension ref="A1:F25"/>
  <sheetViews>
    <sheetView view="pageLayout" zoomScaleNormal="55" workbookViewId="0" topLeftCell="A1">
      <selection activeCell="K13" sqref="K13"/>
    </sheetView>
  </sheetViews>
  <sheetFormatPr defaultColWidth="9.140625" defaultRowHeight="11.25"/>
  <cols>
    <col min="2" max="2" width="26.7109375" style="0" customWidth="1"/>
    <col min="3" max="3" width="8.28125" style="0" customWidth="1"/>
    <col min="4" max="4" width="22.00390625" style="0" customWidth="1"/>
    <col min="5" max="5" width="16.00390625" style="0" customWidth="1"/>
    <col min="6" max="6" width="13.28125" style="0" customWidth="1"/>
  </cols>
  <sheetData>
    <row r="1" spans="1:6" ht="11.25">
      <c r="A1" s="2" t="s">
        <v>295</v>
      </c>
      <c r="B1" s="2"/>
      <c r="C1" s="2"/>
      <c r="D1" s="1"/>
      <c r="E1" s="1"/>
      <c r="F1" s="1"/>
    </row>
    <row r="2" spans="1:6" ht="11.25">
      <c r="A2" s="2" t="s">
        <v>67</v>
      </c>
      <c r="B2" s="2"/>
      <c r="C2" s="2"/>
      <c r="D2" s="1"/>
      <c r="E2" s="1"/>
      <c r="F2" s="1"/>
    </row>
    <row r="3" spans="1:6" ht="11.25">
      <c r="A3" s="287" t="s">
        <v>68</v>
      </c>
      <c r="B3" s="1"/>
      <c r="C3" s="1"/>
      <c r="D3" s="1"/>
      <c r="E3" s="1"/>
      <c r="F3" s="1"/>
    </row>
    <row r="4" spans="1:6" ht="11.25">
      <c r="A4" s="1"/>
      <c r="B4" s="1"/>
      <c r="C4" s="1"/>
      <c r="D4" s="1"/>
      <c r="E4" s="1"/>
      <c r="F4" s="1"/>
    </row>
    <row r="5" spans="1:6" ht="15">
      <c r="A5" s="365" t="s">
        <v>16</v>
      </c>
      <c r="B5" s="365"/>
      <c r="C5" s="365"/>
      <c r="D5" s="365"/>
      <c r="E5" s="365"/>
      <c r="F5" s="365"/>
    </row>
    <row r="6" spans="1:6" ht="15">
      <c r="A6" s="365" t="s">
        <v>329</v>
      </c>
      <c r="B6" s="365"/>
      <c r="C6" s="365"/>
      <c r="D6" s="365"/>
      <c r="E6" s="365"/>
      <c r="F6" s="365"/>
    </row>
    <row r="7" spans="1:6" ht="11.25">
      <c r="A7" s="394" t="s">
        <v>408</v>
      </c>
      <c r="B7" s="394"/>
      <c r="C7" s="394"/>
      <c r="D7" s="394"/>
      <c r="E7" s="394"/>
      <c r="F7" s="394"/>
    </row>
    <row r="8" spans="1:6" ht="11.25">
      <c r="A8" s="394"/>
      <c r="B8" s="394"/>
      <c r="C8" s="394"/>
      <c r="D8" s="394"/>
      <c r="E8" s="394"/>
      <c r="F8" s="394"/>
    </row>
    <row r="9" spans="1:6" ht="11.25">
      <c r="A9" s="1"/>
      <c r="B9" s="1"/>
      <c r="C9" s="1"/>
      <c r="D9" s="1"/>
      <c r="E9" s="1"/>
      <c r="F9" s="1"/>
    </row>
    <row r="10" spans="1:6" s="15" customFormat="1" ht="33.75">
      <c r="A10" s="227" t="s">
        <v>149</v>
      </c>
      <c r="B10" s="227" t="s">
        <v>409</v>
      </c>
      <c r="C10" s="227" t="s">
        <v>267</v>
      </c>
      <c r="D10" s="227" t="s">
        <v>410</v>
      </c>
      <c r="E10" s="227" t="s">
        <v>411</v>
      </c>
      <c r="F10" s="227" t="s">
        <v>156</v>
      </c>
    </row>
    <row r="11" spans="1:6" s="205" customFormat="1" ht="12" thickBot="1">
      <c r="A11" s="225"/>
      <c r="B11" s="221"/>
      <c r="C11" s="221"/>
      <c r="D11" s="221"/>
      <c r="E11" s="226"/>
      <c r="F11" s="228">
        <f>SUM(F12:F21)</f>
        <v>50</v>
      </c>
    </row>
    <row r="12" spans="1:6" ht="81.75" customHeight="1">
      <c r="A12" s="208">
        <v>1</v>
      </c>
      <c r="B12" s="209" t="s">
        <v>412</v>
      </c>
      <c r="C12" s="8">
        <v>2010</v>
      </c>
      <c r="D12" s="188" t="s">
        <v>413</v>
      </c>
      <c r="E12" s="210" t="s">
        <v>414</v>
      </c>
      <c r="F12" s="211">
        <v>5</v>
      </c>
    </row>
    <row r="13" spans="1:6" ht="83.25" customHeight="1">
      <c r="A13" s="208">
        <v>2</v>
      </c>
      <c r="B13" s="209" t="s">
        <v>415</v>
      </c>
      <c r="C13" s="8">
        <v>2008</v>
      </c>
      <c r="D13" s="188" t="s">
        <v>416</v>
      </c>
      <c r="E13" s="210" t="s">
        <v>414</v>
      </c>
      <c r="F13" s="211">
        <v>5</v>
      </c>
    </row>
    <row r="14" spans="1:6" ht="79.5" customHeight="1">
      <c r="A14" s="208">
        <v>3</v>
      </c>
      <c r="B14" s="209" t="s">
        <v>417</v>
      </c>
      <c r="C14" s="8">
        <v>2004</v>
      </c>
      <c r="D14" s="188" t="s">
        <v>418</v>
      </c>
      <c r="E14" s="210" t="s">
        <v>414</v>
      </c>
      <c r="F14" s="211">
        <v>5</v>
      </c>
    </row>
    <row r="15" spans="1:6" ht="83.25" customHeight="1">
      <c r="A15" s="208">
        <v>4</v>
      </c>
      <c r="B15" s="209" t="s">
        <v>419</v>
      </c>
      <c r="C15" s="8">
        <v>2004</v>
      </c>
      <c r="D15" s="188" t="s">
        <v>418</v>
      </c>
      <c r="E15" s="210" t="s">
        <v>414</v>
      </c>
      <c r="F15" s="211">
        <v>5</v>
      </c>
    </row>
    <row r="16" spans="1:6" ht="97.5" customHeight="1">
      <c r="A16" s="208">
        <v>5</v>
      </c>
      <c r="B16" s="224" t="s">
        <v>420</v>
      </c>
      <c r="C16" s="8">
        <v>2012</v>
      </c>
      <c r="D16" s="188" t="s">
        <v>421</v>
      </c>
      <c r="E16" s="210" t="s">
        <v>422</v>
      </c>
      <c r="F16" s="211">
        <v>5</v>
      </c>
    </row>
    <row r="17" spans="1:6" ht="93" customHeight="1">
      <c r="A17" s="208">
        <v>6</v>
      </c>
      <c r="B17" s="224" t="s">
        <v>423</v>
      </c>
      <c r="C17" s="8">
        <v>2010</v>
      </c>
      <c r="D17" s="188" t="s">
        <v>424</v>
      </c>
      <c r="E17" s="210" t="s">
        <v>422</v>
      </c>
      <c r="F17" s="211">
        <v>5</v>
      </c>
    </row>
    <row r="18" spans="1:6" ht="106.5" customHeight="1">
      <c r="A18" s="208">
        <v>7</v>
      </c>
      <c r="B18" s="224" t="s">
        <v>425</v>
      </c>
      <c r="C18" s="8">
        <v>2009</v>
      </c>
      <c r="D18" s="188" t="s">
        <v>426</v>
      </c>
      <c r="E18" s="210" t="s">
        <v>422</v>
      </c>
      <c r="F18" s="211">
        <v>5</v>
      </c>
    </row>
    <row r="19" spans="1:6" ht="96" customHeight="1">
      <c r="A19" s="208">
        <v>8</v>
      </c>
      <c r="B19" s="224" t="s">
        <v>427</v>
      </c>
      <c r="C19" s="8">
        <v>2006</v>
      </c>
      <c r="D19" s="188" t="s">
        <v>428</v>
      </c>
      <c r="E19" s="210" t="s">
        <v>422</v>
      </c>
      <c r="F19" s="211">
        <v>5</v>
      </c>
    </row>
    <row r="20" spans="1:6" ht="101.25" customHeight="1">
      <c r="A20" s="208">
        <v>9</v>
      </c>
      <c r="B20" s="224" t="s">
        <v>429</v>
      </c>
      <c r="C20" s="8">
        <v>2005</v>
      </c>
      <c r="D20" s="188" t="s">
        <v>430</v>
      </c>
      <c r="E20" s="210" t="s">
        <v>422</v>
      </c>
      <c r="F20" s="211">
        <v>5</v>
      </c>
    </row>
    <row r="21" spans="1:6" ht="80.25" customHeight="1">
      <c r="A21" s="208">
        <v>10</v>
      </c>
      <c r="B21" s="209" t="s">
        <v>431</v>
      </c>
      <c r="C21" s="8">
        <v>2003</v>
      </c>
      <c r="D21" s="188" t="s">
        <v>432</v>
      </c>
      <c r="E21" s="210" t="s">
        <v>414</v>
      </c>
      <c r="F21" s="211">
        <v>5</v>
      </c>
    </row>
    <row r="22" spans="1:6" ht="11.25">
      <c r="A22" s="5"/>
      <c r="B22" s="5"/>
      <c r="C22" s="5"/>
      <c r="D22" s="5"/>
      <c r="E22" s="5"/>
      <c r="F22" s="5"/>
    </row>
    <row r="23" spans="1:6" ht="11.25">
      <c r="A23" s="1"/>
      <c r="B23" s="5"/>
      <c r="C23" s="5"/>
      <c r="D23" s="5"/>
      <c r="F23" s="181"/>
    </row>
    <row r="24" spans="1:6" ht="11.25">
      <c r="A24" s="1"/>
      <c r="B24" s="5"/>
      <c r="C24" s="5"/>
      <c r="D24" s="5"/>
      <c r="F24" s="181"/>
    </row>
    <row r="25" spans="1:6" ht="11.25">
      <c r="A25" s="5"/>
      <c r="B25" s="5"/>
      <c r="C25" s="5"/>
      <c r="D25" s="5"/>
      <c r="E25" s="5"/>
      <c r="F25" s="5"/>
    </row>
  </sheetData>
  <sheetProtection/>
  <mergeCells count="3">
    <mergeCell ref="A5:F5"/>
    <mergeCell ref="A6:F6"/>
    <mergeCell ref="A7:F8"/>
  </mergeCells>
  <printOptions/>
  <pageMargins left="0.7" right="0.7" top="0.75" bottom="0.75" header="0.3" footer="0.3"/>
  <pageSetup horizontalDpi="600" verticalDpi="600" orientation="portrait" paperSize="9" r:id="rId1"/>
  <headerFooter>
    <oddFooter>&amp;LDecan Facultate de Constructii
Prof. Dr. Ing. LUCACI Gheorghe&amp;RCandidat
Conf. Dr. Ing. FLORESCU Constantin</oddFooter>
  </headerFooter>
</worksheet>
</file>

<file path=xl/worksheets/sheet19.xml><?xml version="1.0" encoding="utf-8"?>
<worksheet xmlns="http://schemas.openxmlformats.org/spreadsheetml/2006/main" xmlns:r="http://schemas.openxmlformats.org/officeDocument/2006/relationships">
  <sheetPr>
    <tabColor indexed="43"/>
  </sheetPr>
  <dimension ref="A1:M67"/>
  <sheetViews>
    <sheetView view="pageLayout" zoomScaleSheetLayoutView="90" workbookViewId="0" topLeftCell="A1">
      <selection activeCell="F9" sqref="F9"/>
    </sheetView>
  </sheetViews>
  <sheetFormatPr defaultColWidth="9.140625" defaultRowHeight="11.25"/>
  <cols>
    <col min="1" max="1" width="6.140625" style="0" customWidth="1"/>
    <col min="2" max="2" width="68.421875" style="0" bestFit="1" customWidth="1"/>
    <col min="3" max="3" width="42.8515625" style="0" customWidth="1"/>
    <col min="4" max="4" width="15.140625" style="0" customWidth="1"/>
  </cols>
  <sheetData>
    <row r="1" spans="1:2" s="1" customFormat="1" ht="11.25">
      <c r="A1" s="2" t="s">
        <v>295</v>
      </c>
      <c r="B1" s="2"/>
    </row>
    <row r="2" spans="1:2" s="1" customFormat="1" ht="11.25">
      <c r="A2" s="2" t="s">
        <v>67</v>
      </c>
      <c r="B2" s="2"/>
    </row>
    <row r="3" s="1" customFormat="1" ht="11.25">
      <c r="A3" s="287" t="s">
        <v>68</v>
      </c>
    </row>
    <row r="4" s="1" customFormat="1" ht="10.5" customHeight="1"/>
    <row r="5" spans="1:5" s="1" customFormat="1" ht="15">
      <c r="A5" s="3"/>
      <c r="B5" s="3"/>
      <c r="C5" s="3"/>
      <c r="D5" s="3"/>
      <c r="E5" s="3"/>
    </row>
    <row r="6" spans="1:5" s="1" customFormat="1" ht="15">
      <c r="A6" s="3"/>
      <c r="B6" s="3"/>
      <c r="C6" s="3"/>
      <c r="D6" s="3"/>
      <c r="E6" s="3"/>
    </row>
    <row r="7" spans="1:3" s="1" customFormat="1" ht="21" customHeight="1">
      <c r="A7" s="394" t="s">
        <v>167</v>
      </c>
      <c r="B7" s="394"/>
      <c r="C7" s="394"/>
    </row>
    <row r="8" spans="1:5" s="1" customFormat="1" ht="27" customHeight="1">
      <c r="A8" s="394"/>
      <c r="B8" s="394"/>
      <c r="C8" s="394"/>
      <c r="D8" s="4"/>
      <c r="E8" s="4"/>
    </row>
    <row r="9" spans="1:5" s="1" customFormat="1" ht="12.75">
      <c r="A9" s="9"/>
      <c r="B9" s="9"/>
      <c r="C9" s="49"/>
      <c r="D9" s="4"/>
      <c r="E9" s="4"/>
    </row>
    <row r="10" spans="1:5" s="1" customFormat="1" ht="12.75">
      <c r="A10" s="10"/>
      <c r="B10" s="11" t="s">
        <v>168</v>
      </c>
      <c r="C10" s="11"/>
      <c r="D10" s="4"/>
      <c r="E10" s="4"/>
    </row>
    <row r="11" spans="1:5" ht="12" thickBot="1">
      <c r="A11" s="34"/>
      <c r="B11" s="5"/>
      <c r="C11" s="5"/>
      <c r="D11" s="5"/>
      <c r="E11" s="5"/>
    </row>
    <row r="12" spans="1:5" ht="23.25" thickBot="1">
      <c r="A12" s="7" t="s">
        <v>263</v>
      </c>
      <c r="B12" s="7" t="s">
        <v>171</v>
      </c>
      <c r="C12" s="7" t="s">
        <v>166</v>
      </c>
      <c r="D12" s="7" t="s">
        <v>156</v>
      </c>
      <c r="E12" s="5"/>
    </row>
    <row r="13" spans="1:5" ht="15.75">
      <c r="A13" s="213"/>
      <c r="B13" s="214"/>
      <c r="C13" s="214"/>
      <c r="D13" s="48">
        <f>SUM(D14:D14)</f>
        <v>100</v>
      </c>
      <c r="E13" s="5"/>
    </row>
    <row r="14" spans="1:13" s="46" customFormat="1" ht="11.25">
      <c r="A14" s="6">
        <v>1</v>
      </c>
      <c r="B14" s="188" t="s">
        <v>435</v>
      </c>
      <c r="C14" s="188" t="s">
        <v>436</v>
      </c>
      <c r="D14" s="210">
        <v>100</v>
      </c>
      <c r="E14" s="5"/>
      <c r="F14"/>
      <c r="G14"/>
      <c r="H14"/>
      <c r="I14"/>
      <c r="J14"/>
      <c r="K14"/>
      <c r="L14" s="215"/>
      <c r="M14" s="215"/>
    </row>
    <row r="15" spans="1:5" ht="15.75">
      <c r="A15" s="53"/>
      <c r="B15" s="63"/>
      <c r="C15" s="61"/>
      <c r="D15" s="62"/>
      <c r="E15" s="5"/>
    </row>
    <row r="16" spans="1:5" ht="12.75">
      <c r="A16" s="10"/>
      <c r="B16" s="11" t="s">
        <v>169</v>
      </c>
      <c r="C16" s="11"/>
      <c r="D16" s="4"/>
      <c r="E16" s="288"/>
    </row>
    <row r="17" spans="1:5" ht="12" thickBot="1">
      <c r="A17" s="34"/>
      <c r="B17" s="5"/>
      <c r="C17" s="5"/>
      <c r="D17" s="5"/>
      <c r="E17" s="288"/>
    </row>
    <row r="18" spans="1:5" ht="23.25" thickBot="1">
      <c r="A18" s="7" t="s">
        <v>263</v>
      </c>
      <c r="B18" s="7" t="s">
        <v>165</v>
      </c>
      <c r="C18" s="7" t="s">
        <v>166</v>
      </c>
      <c r="D18" s="7" t="s">
        <v>156</v>
      </c>
      <c r="E18" s="288"/>
    </row>
    <row r="19" spans="1:11" ht="15.75">
      <c r="A19" s="37"/>
      <c r="B19" s="38"/>
      <c r="C19" s="38"/>
      <c r="D19" s="48">
        <f>SUM(D20:D21)</f>
        <v>90</v>
      </c>
      <c r="E19" s="289"/>
      <c r="F19" s="204"/>
      <c r="G19" s="204"/>
      <c r="H19" s="204"/>
      <c r="I19" s="204"/>
      <c r="J19" s="204"/>
      <c r="K19" s="204"/>
    </row>
    <row r="20" spans="1:13" s="205" customFormat="1" ht="22.5">
      <c r="A20" s="216">
        <v>1</v>
      </c>
      <c r="B20" s="217" t="s">
        <v>433</v>
      </c>
      <c r="C20" s="218" t="s">
        <v>434</v>
      </c>
      <c r="D20" s="203">
        <v>90</v>
      </c>
      <c r="E20" s="289"/>
      <c r="F20"/>
      <c r="G20"/>
      <c r="H20"/>
      <c r="I20"/>
      <c r="J20"/>
      <c r="K20"/>
      <c r="L20" s="204"/>
      <c r="M20" s="204"/>
    </row>
    <row r="21" spans="1:5" ht="15.75">
      <c r="A21" s="53"/>
      <c r="B21" s="63"/>
      <c r="C21" s="61"/>
      <c r="D21" s="71"/>
      <c r="E21" s="289"/>
    </row>
    <row r="22" spans="1:5" ht="12.75">
      <c r="A22" s="10"/>
      <c r="B22" s="11" t="s">
        <v>170</v>
      </c>
      <c r="C22" s="11"/>
      <c r="D22" s="4"/>
      <c r="E22" s="289"/>
    </row>
    <row r="23" spans="1:5" ht="12" thickBot="1">
      <c r="A23" s="34"/>
      <c r="B23" s="5"/>
      <c r="C23" s="5"/>
      <c r="D23" s="5"/>
      <c r="E23" s="289"/>
    </row>
    <row r="24" spans="1:5" ht="23.25" thickBot="1">
      <c r="A24" s="7" t="s">
        <v>263</v>
      </c>
      <c r="B24" s="7" t="s">
        <v>165</v>
      </c>
      <c r="C24" s="7" t="s">
        <v>166</v>
      </c>
      <c r="D24" s="7" t="s">
        <v>156</v>
      </c>
      <c r="E24" s="289"/>
    </row>
    <row r="25" spans="1:4" ht="15.75">
      <c r="A25" s="37"/>
      <c r="B25" s="38"/>
      <c r="C25" s="38"/>
      <c r="D25" s="48"/>
    </row>
    <row r="26" spans="1:4" ht="15.75">
      <c r="A26" s="59"/>
      <c r="B26" s="15"/>
      <c r="C26" s="15"/>
      <c r="D26" s="62"/>
    </row>
    <row r="27" spans="1:4" ht="11.25">
      <c r="A27" s="59"/>
      <c r="B27" s="15"/>
      <c r="C27" s="15"/>
      <c r="D27" s="64"/>
    </row>
    <row r="28" spans="1:4" ht="11.25">
      <c r="A28" s="59"/>
      <c r="B28" s="80"/>
      <c r="C28" s="79"/>
      <c r="D28" s="15"/>
    </row>
    <row r="29" spans="1:4" ht="20.25">
      <c r="A29" s="59"/>
      <c r="B29" s="79"/>
      <c r="C29" s="81"/>
      <c r="D29" s="15"/>
    </row>
    <row r="30" spans="1:4" ht="20.25">
      <c r="A30" s="59"/>
      <c r="B30" s="78"/>
      <c r="C30" s="81"/>
      <c r="D30" s="15"/>
    </row>
    <row r="31" spans="1:4" ht="15.75">
      <c r="A31" s="59"/>
      <c r="B31" s="61"/>
      <c r="C31" s="15"/>
      <c r="D31" s="15"/>
    </row>
    <row r="32" ht="11.25">
      <c r="A32" s="35"/>
    </row>
    <row r="33" ht="11.25">
      <c r="A33" s="35"/>
    </row>
    <row r="34" ht="11.25">
      <c r="A34" s="35"/>
    </row>
    <row r="35" ht="11.25">
      <c r="A35" s="35"/>
    </row>
    <row r="36" ht="11.25">
      <c r="A36" s="35"/>
    </row>
    <row r="37" ht="11.25">
      <c r="A37" s="35"/>
    </row>
    <row r="38" ht="11.25">
      <c r="A38" s="35"/>
    </row>
    <row r="39" ht="11.25">
      <c r="A39" s="35"/>
    </row>
    <row r="40" ht="11.25">
      <c r="A40" s="35"/>
    </row>
    <row r="41" ht="11.25">
      <c r="A41" s="35"/>
    </row>
    <row r="42" ht="11.25">
      <c r="A42" s="35"/>
    </row>
    <row r="43" ht="11.25">
      <c r="A43" s="35"/>
    </row>
    <row r="44" ht="11.25">
      <c r="A44" s="35"/>
    </row>
    <row r="45" ht="11.25">
      <c r="A45" s="35"/>
    </row>
    <row r="46" ht="11.25">
      <c r="A46" s="35"/>
    </row>
    <row r="47" ht="11.25">
      <c r="A47" s="35"/>
    </row>
    <row r="48" ht="11.25">
      <c r="A48" s="35"/>
    </row>
    <row r="49" ht="11.25">
      <c r="A49" s="35"/>
    </row>
    <row r="50" ht="11.25">
      <c r="A50" s="35"/>
    </row>
    <row r="51" ht="11.25">
      <c r="A51" s="35"/>
    </row>
    <row r="52" ht="11.25">
      <c r="A52" s="35"/>
    </row>
    <row r="53" ht="11.25">
      <c r="A53" s="35"/>
    </row>
    <row r="54" ht="11.25">
      <c r="A54" s="35"/>
    </row>
    <row r="55" ht="11.25">
      <c r="A55" s="35"/>
    </row>
    <row r="56" ht="11.25">
      <c r="A56" s="35"/>
    </row>
    <row r="57" ht="11.25">
      <c r="A57" s="35"/>
    </row>
    <row r="58" ht="11.25">
      <c r="A58" s="35"/>
    </row>
    <row r="59" ht="11.25">
      <c r="A59" s="35"/>
    </row>
    <row r="60" ht="11.25">
      <c r="A60" s="35"/>
    </row>
    <row r="61" ht="11.25">
      <c r="A61" s="35"/>
    </row>
    <row r="62" ht="11.25">
      <c r="A62" s="35"/>
    </row>
    <row r="63" ht="11.25">
      <c r="A63" s="35"/>
    </row>
    <row r="64" ht="11.25">
      <c r="A64" s="35"/>
    </row>
    <row r="65" ht="11.25">
      <c r="A65" s="35"/>
    </row>
    <row r="66" ht="11.25">
      <c r="A66" s="35"/>
    </row>
    <row r="67" ht="11.25">
      <c r="A67" s="35"/>
    </row>
  </sheetData>
  <sheetProtection/>
  <mergeCells count="1">
    <mergeCell ref="A7:C8"/>
  </mergeCells>
  <printOptions horizontalCentered="1"/>
  <pageMargins left="0.75" right="0.75" top="0.7" bottom="0.49" header="0.5" footer="0.31"/>
  <pageSetup horizontalDpi="600" verticalDpi="600" orientation="landscape" paperSize="9" scale="80" r:id="rId1"/>
  <headerFooter alignWithMargins="0">
    <oddFooter>&amp;LDecan Facultate de Constructii
Prof. Dr. Ing. LUCACI Gheorghe&amp;CPage &amp;P of &amp;N&amp;RCandidat
Conf. Dr. Ing. FLORESCU Constantin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4"/>
  <sheetViews>
    <sheetView tabSelected="1" zoomScale="80" zoomScaleNormal="80" zoomScaleSheetLayoutView="59" zoomScalePageLayoutView="60" workbookViewId="0" topLeftCell="A5">
      <selection activeCell="A5" sqref="A5"/>
    </sheetView>
  </sheetViews>
  <sheetFormatPr defaultColWidth="9.140625" defaultRowHeight="11.25"/>
  <cols>
    <col min="1" max="1" width="8.8515625" style="82" customWidth="1"/>
    <col min="2" max="2" width="12.8515625" style="82" customWidth="1"/>
    <col min="3" max="3" width="67.7109375" style="82" customWidth="1"/>
    <col min="4" max="4" width="60.57421875" style="82" customWidth="1"/>
    <col min="5" max="5" width="7.140625" style="82" bestFit="1" customWidth="1"/>
    <col min="6" max="6" width="45.8515625" style="82" customWidth="1"/>
    <col min="7" max="7" width="31.140625" style="82" customWidth="1"/>
    <col min="8" max="8" width="15.421875" style="82" bestFit="1" customWidth="1"/>
    <col min="9" max="9" width="8.421875" style="142" bestFit="1" customWidth="1"/>
    <col min="10" max="10" width="3.7109375" style="142" bestFit="1" customWidth="1"/>
    <col min="11" max="11" width="10.00390625" style="147" bestFit="1" customWidth="1"/>
    <col min="12" max="16384" width="9.140625" style="82" customWidth="1"/>
  </cols>
  <sheetData>
    <row r="1" spans="1:5" ht="15" hidden="1">
      <c r="A1" s="364" t="s">
        <v>154</v>
      </c>
      <c r="B1" s="364"/>
      <c r="C1" s="364"/>
      <c r="D1" s="132"/>
      <c r="E1" s="132"/>
    </row>
    <row r="2" spans="1:5" ht="15" hidden="1">
      <c r="A2" s="364" t="s">
        <v>258</v>
      </c>
      <c r="B2" s="364"/>
      <c r="C2" s="132" t="str">
        <f>Date_Ini!B2</f>
        <v>HID</v>
      </c>
      <c r="D2" s="132"/>
      <c r="E2" s="132"/>
    </row>
    <row r="3" spans="1:5" ht="15" hidden="1">
      <c r="A3" s="364" t="s">
        <v>259</v>
      </c>
      <c r="B3" s="364"/>
      <c r="C3" s="132" t="str">
        <f>Date_Ini!B3</f>
        <v>INGINERIE CIVILA </v>
      </c>
      <c r="D3" s="132"/>
      <c r="E3" s="132"/>
    </row>
    <row r="4" spans="1:5" ht="15" hidden="1">
      <c r="A4" s="132"/>
      <c r="B4" s="132"/>
      <c r="C4" s="132"/>
      <c r="D4" s="132"/>
      <c r="E4" s="132"/>
    </row>
    <row r="5" spans="1:11" ht="15">
      <c r="A5" s="132"/>
      <c r="B5" s="3"/>
      <c r="C5" s="365" t="s">
        <v>10</v>
      </c>
      <c r="D5" s="365"/>
      <c r="E5" s="3">
        <f>Date_Ini!$B$7</f>
        <v>1</v>
      </c>
      <c r="F5" s="4"/>
      <c r="H5" s="4"/>
      <c r="I5" s="143"/>
      <c r="J5" s="143"/>
      <c r="K5" s="137"/>
    </row>
    <row r="6" spans="1:11" ht="15">
      <c r="A6" s="365" t="str">
        <f>Date_Ini!$A$5</f>
        <v>Candidat</v>
      </c>
      <c r="B6" s="365"/>
      <c r="C6" s="3" t="str">
        <f>Date_Ini!$B$5</f>
        <v>Conf.dr.ing. Florescu Constantin</v>
      </c>
      <c r="D6" s="3"/>
      <c r="E6" s="3"/>
      <c r="F6" s="4"/>
      <c r="G6" s="4"/>
      <c r="H6" s="4"/>
      <c r="I6" s="143"/>
      <c r="J6" s="143"/>
      <c r="K6" s="137"/>
    </row>
    <row r="7" spans="1:11" ht="12.75">
      <c r="A7" s="4"/>
      <c r="B7" s="4"/>
      <c r="C7" s="4"/>
      <c r="D7" s="4"/>
      <c r="E7" s="4"/>
      <c r="F7" s="4"/>
      <c r="G7" s="4"/>
      <c r="H7" s="4"/>
      <c r="I7" s="143"/>
      <c r="J7" s="143"/>
      <c r="K7" s="137"/>
    </row>
    <row r="8" spans="1:11" ht="15">
      <c r="A8" s="365" t="s">
        <v>155</v>
      </c>
      <c r="B8" s="365"/>
      <c r="C8" s="365"/>
      <c r="D8" s="365"/>
      <c r="E8" s="365"/>
      <c r="F8" s="365"/>
      <c r="G8" s="365"/>
      <c r="H8" s="365"/>
      <c r="I8" s="365"/>
      <c r="J8" s="365"/>
      <c r="K8" s="365"/>
    </row>
    <row r="9" ht="13.5" thickBot="1"/>
    <row r="10" spans="1:11" ht="13.5" thickBot="1">
      <c r="A10" s="369" t="s">
        <v>134</v>
      </c>
      <c r="B10" s="370"/>
      <c r="C10" s="370"/>
      <c r="D10" s="370"/>
      <c r="E10" s="370"/>
      <c r="F10" s="370"/>
      <c r="G10" s="370"/>
      <c r="H10" s="368"/>
      <c r="I10" s="366" t="s">
        <v>152</v>
      </c>
      <c r="J10" s="367"/>
      <c r="K10" s="368"/>
    </row>
    <row r="11" spans="1:11" ht="52.5" customHeight="1" thickBot="1">
      <c r="A11" s="83" t="s">
        <v>149</v>
      </c>
      <c r="B11" s="84" t="s">
        <v>135</v>
      </c>
      <c r="C11" s="85" t="s">
        <v>191</v>
      </c>
      <c r="D11" s="85" t="s">
        <v>192</v>
      </c>
      <c r="E11" s="346" t="s">
        <v>136</v>
      </c>
      <c r="F11" s="347"/>
      <c r="G11" s="86" t="s">
        <v>148</v>
      </c>
      <c r="H11" s="86" t="s">
        <v>132</v>
      </c>
      <c r="I11" s="144" t="s">
        <v>151</v>
      </c>
      <c r="J11" s="165"/>
      <c r="K11" s="148" t="s">
        <v>153</v>
      </c>
    </row>
    <row r="12" spans="1:11" ht="13.5" thickBot="1">
      <c r="A12" s="87">
        <v>0</v>
      </c>
      <c r="B12" s="88">
        <v>1</v>
      </c>
      <c r="C12" s="89">
        <v>2</v>
      </c>
      <c r="D12" s="89">
        <v>3</v>
      </c>
      <c r="E12" s="348">
        <v>4</v>
      </c>
      <c r="F12" s="347"/>
      <c r="G12" s="90">
        <v>5</v>
      </c>
      <c r="H12" s="90">
        <v>6</v>
      </c>
      <c r="I12" s="153">
        <v>7</v>
      </c>
      <c r="J12" s="166">
        <v>9</v>
      </c>
      <c r="K12" s="158">
        <v>10</v>
      </c>
    </row>
    <row r="13" spans="1:11" ht="12.75">
      <c r="A13" s="355">
        <v>1</v>
      </c>
      <c r="B13" s="358" t="s">
        <v>137</v>
      </c>
      <c r="C13" s="361" t="s">
        <v>177</v>
      </c>
      <c r="D13" s="361" t="s">
        <v>17</v>
      </c>
      <c r="E13" s="91" t="s">
        <v>178</v>
      </c>
      <c r="F13" s="92" t="s">
        <v>138</v>
      </c>
      <c r="G13" s="93" t="s">
        <v>185</v>
      </c>
      <c r="H13" s="374" t="str">
        <f>IF(K22&gt;40,"Indeplinit","Neindeplinit")</f>
        <v>Indeplinit</v>
      </c>
      <c r="I13" s="154">
        <v>0</v>
      </c>
      <c r="J13" s="351" t="str">
        <f>IF((I13+I14)&gt;=1,"OK","neindeplinit")</f>
        <v>OK</v>
      </c>
      <c r="K13" s="151">
        <f>'1.1.1.1-Carti'!K14</f>
        <v>0</v>
      </c>
    </row>
    <row r="14" spans="1:11" ht="12.75">
      <c r="A14" s="356"/>
      <c r="B14" s="359"/>
      <c r="C14" s="363"/>
      <c r="D14" s="362"/>
      <c r="E14" s="94" t="s">
        <v>179</v>
      </c>
      <c r="F14" s="95" t="s">
        <v>139</v>
      </c>
      <c r="G14" s="93" t="s">
        <v>186</v>
      </c>
      <c r="H14" s="375"/>
      <c r="I14" s="154">
        <f>MAX('1.1.1.2-Carti '!A14:A102)</f>
        <v>3</v>
      </c>
      <c r="J14" s="352"/>
      <c r="K14" s="151">
        <f>'1.1.1.2-Carti '!I13</f>
        <v>71.53333333333333</v>
      </c>
    </row>
    <row r="15" spans="1:11" ht="12.75">
      <c r="A15" s="356"/>
      <c r="B15" s="359"/>
      <c r="C15" s="363"/>
      <c r="D15" s="349" t="s">
        <v>181</v>
      </c>
      <c r="E15" s="94" t="s">
        <v>182</v>
      </c>
      <c r="F15" s="92" t="s">
        <v>138</v>
      </c>
      <c r="G15" s="93" t="s">
        <v>187</v>
      </c>
      <c r="H15" s="375"/>
      <c r="I15" s="154">
        <v>0</v>
      </c>
      <c r="J15" s="353"/>
      <c r="K15" s="151">
        <v>0</v>
      </c>
    </row>
    <row r="16" spans="1:11" ht="12.75">
      <c r="A16" s="356"/>
      <c r="B16" s="359"/>
      <c r="C16" s="362"/>
      <c r="D16" s="362"/>
      <c r="E16" s="94" t="s">
        <v>183</v>
      </c>
      <c r="F16" s="92" t="s">
        <v>139</v>
      </c>
      <c r="G16" s="93" t="s">
        <v>188</v>
      </c>
      <c r="H16" s="375"/>
      <c r="I16" s="154">
        <v>0</v>
      </c>
      <c r="J16" s="354"/>
      <c r="K16" s="151">
        <v>0</v>
      </c>
    </row>
    <row r="17" spans="1:11" ht="12.75">
      <c r="A17" s="356"/>
      <c r="B17" s="359"/>
      <c r="C17" s="349" t="s">
        <v>180</v>
      </c>
      <c r="D17" s="349" t="s">
        <v>18</v>
      </c>
      <c r="E17" s="388"/>
      <c r="F17" s="349"/>
      <c r="G17" s="378" t="s">
        <v>184</v>
      </c>
      <c r="H17" s="375"/>
      <c r="I17" s="342">
        <f>MAX('1.2.1-Manuale'!A14:A100)</f>
        <v>2</v>
      </c>
      <c r="J17" s="351" t="str">
        <f>IF(I17&gt;=1,"OK","neindeplinit")</f>
        <v>OK</v>
      </c>
      <c r="K17" s="344">
        <f>'1.2.1-Manuale'!I13</f>
        <v>8.116666666666667</v>
      </c>
    </row>
    <row r="18" spans="1:11" ht="12.75">
      <c r="A18" s="356"/>
      <c r="B18" s="359"/>
      <c r="C18" s="363"/>
      <c r="D18" s="362"/>
      <c r="E18" s="389"/>
      <c r="F18" s="350"/>
      <c r="G18" s="379"/>
      <c r="H18" s="375"/>
      <c r="I18" s="343"/>
      <c r="J18" s="352"/>
      <c r="K18" s="345"/>
    </row>
    <row r="19" spans="1:11" ht="12.75">
      <c r="A19" s="356"/>
      <c r="B19" s="359"/>
      <c r="C19" s="363"/>
      <c r="D19" s="349" t="s">
        <v>19</v>
      </c>
      <c r="E19" s="388"/>
      <c r="F19" s="349"/>
      <c r="G19" s="378" t="s">
        <v>189</v>
      </c>
      <c r="H19" s="375"/>
      <c r="I19" s="342">
        <f>MAX('1.2.2-Indrumatoare'!A14:A101)</f>
        <v>3</v>
      </c>
      <c r="J19" s="351" t="str">
        <f>IF(I19&gt;=1,"OK","neindeplinit")</f>
        <v>OK</v>
      </c>
      <c r="K19" s="344">
        <f>'1.2.2-Indrumatoare'!I13</f>
        <v>3.0433333333333334</v>
      </c>
    </row>
    <row r="20" spans="1:11" ht="12.75">
      <c r="A20" s="356"/>
      <c r="B20" s="359"/>
      <c r="C20" s="362"/>
      <c r="D20" s="362"/>
      <c r="E20" s="389"/>
      <c r="F20" s="350"/>
      <c r="G20" s="379"/>
      <c r="H20" s="375"/>
      <c r="I20" s="343"/>
      <c r="J20" s="352"/>
      <c r="K20" s="345"/>
    </row>
    <row r="21" spans="1:11" ht="42" customHeight="1">
      <c r="A21" s="357"/>
      <c r="B21" s="360"/>
      <c r="C21" s="95" t="s">
        <v>100</v>
      </c>
      <c r="D21" s="95" t="s">
        <v>20</v>
      </c>
      <c r="E21" s="94"/>
      <c r="F21" s="95"/>
      <c r="G21" s="96">
        <v>10</v>
      </c>
      <c r="H21" s="376"/>
      <c r="I21" s="154">
        <v>0</v>
      </c>
      <c r="J21" s="167"/>
      <c r="K21" s="151">
        <v>100</v>
      </c>
    </row>
    <row r="22" spans="1:11" ht="14.25" customHeight="1" thickBot="1">
      <c r="A22" s="97"/>
      <c r="B22" s="98"/>
      <c r="C22" s="99"/>
      <c r="D22" s="99"/>
      <c r="E22" s="100"/>
      <c r="F22" s="99"/>
      <c r="G22" s="101"/>
      <c r="H22" s="150" t="s">
        <v>23</v>
      </c>
      <c r="I22" s="155"/>
      <c r="J22" s="168"/>
      <c r="K22" s="156">
        <f>SUM(K13:K21)</f>
        <v>182.69333333333333</v>
      </c>
    </row>
    <row r="23" spans="1:11" ht="25.5">
      <c r="A23" s="382">
        <v>2</v>
      </c>
      <c r="B23" s="383" t="s">
        <v>140</v>
      </c>
      <c r="C23" s="361" t="s">
        <v>190</v>
      </c>
      <c r="D23" s="102" t="s">
        <v>193</v>
      </c>
      <c r="E23" s="103"/>
      <c r="F23" s="104"/>
      <c r="G23" s="105" t="s">
        <v>102</v>
      </c>
      <c r="H23" s="377" t="str">
        <f>IF(K36&gt;180,"Indeplinit","Neindeplinit")</f>
        <v>Indeplinit</v>
      </c>
      <c r="I23" s="342">
        <v>14</v>
      </c>
      <c r="J23" s="351" t="str">
        <f>IF(I23&gt;=5,"OK","neindeplinit")</f>
        <v>OK</v>
      </c>
      <c r="K23" s="344">
        <f>'2.1-ISI_Journals'!J13+'2.1-ISI_Proceedings'!J12</f>
        <v>128.49683333333334</v>
      </c>
    </row>
    <row r="24" spans="1:11" ht="25.5">
      <c r="A24" s="356"/>
      <c r="B24" s="359"/>
      <c r="C24" s="362"/>
      <c r="D24" s="106" t="s">
        <v>194</v>
      </c>
      <c r="E24" s="107"/>
      <c r="F24" s="104"/>
      <c r="G24" s="105" t="s">
        <v>102</v>
      </c>
      <c r="H24" s="375"/>
      <c r="I24" s="343"/>
      <c r="J24" s="352"/>
      <c r="K24" s="345"/>
    </row>
    <row r="25" spans="1:11" ht="12.75">
      <c r="A25" s="356"/>
      <c r="B25" s="359"/>
      <c r="C25" s="349" t="s">
        <v>198</v>
      </c>
      <c r="D25" s="102" t="s">
        <v>195</v>
      </c>
      <c r="E25" s="108"/>
      <c r="F25" s="104"/>
      <c r="G25" s="109" t="s">
        <v>141</v>
      </c>
      <c r="H25" s="375"/>
      <c r="I25" s="342">
        <v>12</v>
      </c>
      <c r="J25" s="351" t="str">
        <f>IF(I25&gt;=12,"OK","neindeplinit")</f>
        <v>OK</v>
      </c>
      <c r="K25" s="344">
        <f>'2.2-BDI_Journals'!J12+'2.2-BDI_Proceedings '!K12</f>
        <v>84.25</v>
      </c>
    </row>
    <row r="26" spans="1:11" ht="12.75">
      <c r="A26" s="356"/>
      <c r="B26" s="359"/>
      <c r="C26" s="362"/>
      <c r="D26" s="110" t="s">
        <v>196</v>
      </c>
      <c r="E26" s="111"/>
      <c r="F26" s="104"/>
      <c r="G26" s="109" t="s">
        <v>141</v>
      </c>
      <c r="H26" s="375"/>
      <c r="I26" s="343"/>
      <c r="J26" s="352"/>
      <c r="K26" s="345"/>
    </row>
    <row r="27" spans="1:11" ht="12.75">
      <c r="A27" s="356"/>
      <c r="B27" s="359"/>
      <c r="C27" s="349" t="s">
        <v>197</v>
      </c>
      <c r="D27" s="385"/>
      <c r="E27" s="164" t="s">
        <v>289</v>
      </c>
      <c r="F27" s="164" t="s">
        <v>290</v>
      </c>
      <c r="G27" s="109" t="s">
        <v>250</v>
      </c>
      <c r="H27" s="375"/>
      <c r="I27" s="154">
        <v>0</v>
      </c>
      <c r="J27" s="353"/>
      <c r="K27" s="151">
        <v>0</v>
      </c>
    </row>
    <row r="28" spans="1:11" ht="12.75">
      <c r="A28" s="356"/>
      <c r="B28" s="359"/>
      <c r="C28" s="363"/>
      <c r="D28" s="386"/>
      <c r="E28" s="164" t="s">
        <v>291</v>
      </c>
      <c r="F28" s="164" t="s">
        <v>292</v>
      </c>
      <c r="G28" s="109" t="s">
        <v>251</v>
      </c>
      <c r="H28" s="375"/>
      <c r="I28" s="154">
        <v>0</v>
      </c>
      <c r="J28" s="393"/>
      <c r="K28" s="151">
        <v>0</v>
      </c>
    </row>
    <row r="29" spans="1:11" ht="12.75">
      <c r="A29" s="356"/>
      <c r="B29" s="359"/>
      <c r="C29" s="362"/>
      <c r="D29" s="387"/>
      <c r="E29" s="164" t="s">
        <v>293</v>
      </c>
      <c r="F29" s="164" t="s">
        <v>294</v>
      </c>
      <c r="G29" s="109" t="s">
        <v>252</v>
      </c>
      <c r="H29" s="375"/>
      <c r="I29" s="154">
        <v>0</v>
      </c>
      <c r="J29" s="354"/>
      <c r="K29" s="151">
        <v>0</v>
      </c>
    </row>
    <row r="30" spans="1:11" ht="12.75">
      <c r="A30" s="356"/>
      <c r="B30" s="359"/>
      <c r="C30" s="349" t="s">
        <v>199</v>
      </c>
      <c r="D30" s="384" t="s">
        <v>21</v>
      </c>
      <c r="E30" s="108" t="s">
        <v>204</v>
      </c>
      <c r="F30" s="104" t="s">
        <v>138</v>
      </c>
      <c r="G30" s="112" t="s">
        <v>142</v>
      </c>
      <c r="H30" s="375"/>
      <c r="I30" s="154">
        <v>0</v>
      </c>
      <c r="J30" s="351" t="str">
        <f>IF((I30+I31)&gt;=1,"OK","neindeplinit")</f>
        <v>OK</v>
      </c>
      <c r="K30" s="151">
        <f>'2.4.1.1-Granturi'!K14</f>
        <v>0</v>
      </c>
    </row>
    <row r="31" spans="1:11" ht="12.75">
      <c r="A31" s="356"/>
      <c r="B31" s="359"/>
      <c r="C31" s="363"/>
      <c r="D31" s="362"/>
      <c r="E31" s="108" t="s">
        <v>205</v>
      </c>
      <c r="F31" s="104" t="s">
        <v>139</v>
      </c>
      <c r="G31" s="112" t="s">
        <v>143</v>
      </c>
      <c r="H31" s="375"/>
      <c r="I31" s="154">
        <v>3</v>
      </c>
      <c r="J31" s="352"/>
      <c r="K31" s="151">
        <f>'2.4.1.2-Granturi '!K14</f>
        <v>30</v>
      </c>
    </row>
    <row r="32" spans="1:11" ht="12.75">
      <c r="A32" s="356"/>
      <c r="B32" s="359"/>
      <c r="C32" s="363"/>
      <c r="D32" s="384" t="s">
        <v>200</v>
      </c>
      <c r="E32" s="108" t="s">
        <v>206</v>
      </c>
      <c r="F32" s="104" t="s">
        <v>138</v>
      </c>
      <c r="G32" s="112" t="s">
        <v>143</v>
      </c>
      <c r="H32" s="375"/>
      <c r="I32" s="154">
        <v>0</v>
      </c>
      <c r="J32" s="353"/>
      <c r="K32" s="151">
        <f>'2.4.1.1-Granturi'!L14</f>
        <v>0</v>
      </c>
    </row>
    <row r="33" spans="1:11" ht="12.75">
      <c r="A33" s="356"/>
      <c r="B33" s="359"/>
      <c r="C33" s="362"/>
      <c r="D33" s="362"/>
      <c r="E33" s="108" t="s">
        <v>538</v>
      </c>
      <c r="F33" s="104" t="s">
        <v>139</v>
      </c>
      <c r="G33" s="112" t="s">
        <v>253</v>
      </c>
      <c r="H33" s="375"/>
      <c r="I33" s="154">
        <f>MAX('2.4.2.2-Granturi '!A15:A99)</f>
        <v>5</v>
      </c>
      <c r="J33" s="354"/>
      <c r="K33" s="151">
        <f>'2.4.2.2-Granturi '!L14</f>
        <v>70</v>
      </c>
    </row>
    <row r="34" spans="1:11" ht="12.75">
      <c r="A34" s="356"/>
      <c r="B34" s="359"/>
      <c r="C34" s="349" t="s">
        <v>201</v>
      </c>
      <c r="D34" s="104" t="s">
        <v>202</v>
      </c>
      <c r="E34" s="391"/>
      <c r="F34" s="392"/>
      <c r="G34" s="113" t="s">
        <v>254</v>
      </c>
      <c r="H34" s="375"/>
      <c r="I34" s="154">
        <v>0</v>
      </c>
      <c r="J34" s="353"/>
      <c r="K34" s="151">
        <f>'2.5-Proiecte'!K14</f>
        <v>0</v>
      </c>
    </row>
    <row r="35" spans="1:11" ht="18.75" customHeight="1">
      <c r="A35" s="357"/>
      <c r="B35" s="360"/>
      <c r="C35" s="362"/>
      <c r="D35" s="114" t="s">
        <v>203</v>
      </c>
      <c r="E35" s="391"/>
      <c r="F35" s="392"/>
      <c r="G35" s="115" t="s">
        <v>255</v>
      </c>
      <c r="H35" s="376"/>
      <c r="I35" s="154">
        <f>MAX('2.5-Proiecte'!A15:A98)</f>
        <v>4</v>
      </c>
      <c r="J35" s="354"/>
      <c r="K35" s="151">
        <f>'2.5-Proiecte'!L14</f>
        <v>8</v>
      </c>
    </row>
    <row r="36" spans="1:11" ht="13.5" thickBot="1">
      <c r="A36" s="116"/>
      <c r="B36" s="117"/>
      <c r="C36" s="118"/>
      <c r="D36" s="119"/>
      <c r="E36" s="119"/>
      <c r="F36" s="118"/>
      <c r="G36" s="120"/>
      <c r="H36" s="152" t="s">
        <v>24</v>
      </c>
      <c r="I36" s="157"/>
      <c r="J36" s="169"/>
      <c r="K36" s="156">
        <f>SUM(K23,K25:K35)</f>
        <v>320.74683333333337</v>
      </c>
    </row>
    <row r="37" spans="1:11" ht="12.75">
      <c r="A37" s="382">
        <v>3</v>
      </c>
      <c r="B37" s="383" t="s">
        <v>144</v>
      </c>
      <c r="C37" s="361" t="s">
        <v>207</v>
      </c>
      <c r="D37" s="390"/>
      <c r="E37" s="107" t="s">
        <v>208</v>
      </c>
      <c r="F37" s="114" t="s">
        <v>210</v>
      </c>
      <c r="G37" s="122" t="s">
        <v>212</v>
      </c>
      <c r="H37" s="377" t="str">
        <f>IF(K58&gt;30,"Indeplinit","Neindeplinit")</f>
        <v>Indeplinit</v>
      </c>
      <c r="I37" s="154">
        <f>MAX('3.1.1-Citari_ISI'!A14:A1710)</f>
        <v>14</v>
      </c>
      <c r="J37" s="167"/>
      <c r="K37" s="151">
        <f>'3.1.1-Citari_ISI'!G13</f>
        <v>15.833333333333337</v>
      </c>
    </row>
    <row r="38" spans="1:11" ht="12.75">
      <c r="A38" s="356"/>
      <c r="B38" s="359"/>
      <c r="C38" s="362"/>
      <c r="D38" s="362"/>
      <c r="E38" s="108" t="s">
        <v>209</v>
      </c>
      <c r="F38" s="104" t="s">
        <v>211</v>
      </c>
      <c r="G38" s="123" t="s">
        <v>213</v>
      </c>
      <c r="H38" s="375"/>
      <c r="I38" s="154">
        <f>MAX('3.1.2-Citari_BDI'!A14:A114)</f>
        <v>24</v>
      </c>
      <c r="J38" s="167"/>
      <c r="K38" s="151">
        <f>'3.1.2-Citari_BDI'!H13</f>
        <v>16</v>
      </c>
    </row>
    <row r="39" spans="1:11" ht="12.75">
      <c r="A39" s="356"/>
      <c r="B39" s="359"/>
      <c r="C39" s="349" t="s">
        <v>214</v>
      </c>
      <c r="D39" s="373" t="s">
        <v>22</v>
      </c>
      <c r="E39" s="108" t="s">
        <v>215</v>
      </c>
      <c r="F39" s="104" t="s">
        <v>138</v>
      </c>
      <c r="G39" s="123">
        <v>10</v>
      </c>
      <c r="H39" s="375"/>
      <c r="I39" s="154">
        <v>0</v>
      </c>
      <c r="J39" s="167"/>
      <c r="K39" s="151">
        <v>0</v>
      </c>
    </row>
    <row r="40" spans="1:11" ht="12.75">
      <c r="A40" s="356"/>
      <c r="B40" s="359"/>
      <c r="C40" s="362"/>
      <c r="D40" s="362"/>
      <c r="E40" s="108" t="s">
        <v>216</v>
      </c>
      <c r="F40" s="104" t="s">
        <v>139</v>
      </c>
      <c r="G40" s="123">
        <v>5</v>
      </c>
      <c r="H40" s="375"/>
      <c r="I40" s="154">
        <v>10</v>
      </c>
      <c r="J40" s="167"/>
      <c r="K40" s="151">
        <f>'3.2. Prezentari invitate'!F11</f>
        <v>50</v>
      </c>
    </row>
    <row r="41" spans="1:11" ht="12.75">
      <c r="A41" s="356"/>
      <c r="B41" s="359"/>
      <c r="C41" s="384" t="s">
        <v>217</v>
      </c>
      <c r="D41" s="373" t="s">
        <v>22</v>
      </c>
      <c r="E41" s="108" t="s">
        <v>221</v>
      </c>
      <c r="F41" s="104" t="s">
        <v>146</v>
      </c>
      <c r="G41" s="123">
        <v>10</v>
      </c>
      <c r="H41" s="375"/>
      <c r="I41" s="154">
        <v>10</v>
      </c>
      <c r="J41" s="167"/>
      <c r="K41" s="151">
        <f>'3.3-Colect'!D13</f>
        <v>100</v>
      </c>
    </row>
    <row r="42" spans="1:11" ht="12.75">
      <c r="A42" s="356"/>
      <c r="B42" s="359"/>
      <c r="C42" s="363"/>
      <c r="D42" s="363"/>
      <c r="E42" s="108" t="s">
        <v>222</v>
      </c>
      <c r="F42" s="104" t="s">
        <v>145</v>
      </c>
      <c r="G42" s="123">
        <v>6</v>
      </c>
      <c r="H42" s="375"/>
      <c r="I42" s="154">
        <v>15</v>
      </c>
      <c r="J42" s="167"/>
      <c r="K42" s="151">
        <f>'3.3-Colect'!D19</f>
        <v>90</v>
      </c>
    </row>
    <row r="43" spans="1:11" ht="12.75">
      <c r="A43" s="356"/>
      <c r="B43" s="359"/>
      <c r="C43" s="362"/>
      <c r="D43" s="362"/>
      <c r="E43" s="108" t="s">
        <v>223</v>
      </c>
      <c r="F43" s="104" t="s">
        <v>147</v>
      </c>
      <c r="G43" s="123">
        <v>3</v>
      </c>
      <c r="H43" s="375"/>
      <c r="I43" s="154">
        <f>MAX('3.3-Colect'!A26:A26)</f>
        <v>0</v>
      </c>
      <c r="J43" s="167"/>
      <c r="K43" s="151">
        <f>'3.3-Colect'!D25</f>
        <v>0</v>
      </c>
    </row>
    <row r="44" spans="1:11" ht="38.25">
      <c r="A44" s="356"/>
      <c r="B44" s="359"/>
      <c r="C44" s="384" t="s">
        <v>218</v>
      </c>
      <c r="D44" s="373"/>
      <c r="E44" s="108" t="s">
        <v>224</v>
      </c>
      <c r="F44" s="104" t="s">
        <v>225</v>
      </c>
      <c r="G44" s="123" t="s">
        <v>256</v>
      </c>
      <c r="H44" s="375"/>
      <c r="I44" s="154">
        <v>3</v>
      </c>
      <c r="J44" s="167"/>
      <c r="K44" s="151">
        <f>'3.4-Exp_Manag'!E13</f>
        <v>15</v>
      </c>
    </row>
    <row r="45" spans="1:11" ht="38.25">
      <c r="A45" s="356"/>
      <c r="B45" s="359"/>
      <c r="C45" s="362"/>
      <c r="D45" s="362"/>
      <c r="E45" s="108" t="s">
        <v>226</v>
      </c>
      <c r="F45" s="104" t="s">
        <v>227</v>
      </c>
      <c r="G45" s="123" t="s">
        <v>257</v>
      </c>
      <c r="H45" s="375"/>
      <c r="I45" s="154">
        <v>14</v>
      </c>
      <c r="J45" s="167"/>
      <c r="K45" s="151">
        <f>'3.4-Exp_Manag'!E19</f>
        <v>28</v>
      </c>
    </row>
    <row r="46" spans="1:11" ht="12.75">
      <c r="A46" s="356"/>
      <c r="B46" s="359"/>
      <c r="C46" s="384" t="s">
        <v>219</v>
      </c>
      <c r="D46" s="373"/>
      <c r="E46" s="108" t="s">
        <v>228</v>
      </c>
      <c r="F46" s="104" t="s">
        <v>232</v>
      </c>
      <c r="G46" s="123">
        <v>30</v>
      </c>
      <c r="H46" s="375"/>
      <c r="I46" s="154">
        <v>0</v>
      </c>
      <c r="J46" s="167"/>
      <c r="K46" s="151">
        <v>0</v>
      </c>
    </row>
    <row r="47" spans="1:11" ht="12.75">
      <c r="A47" s="356"/>
      <c r="B47" s="359"/>
      <c r="C47" s="363"/>
      <c r="D47" s="363"/>
      <c r="E47" s="107" t="s">
        <v>229</v>
      </c>
      <c r="F47" s="114" t="s">
        <v>233</v>
      </c>
      <c r="G47" s="122">
        <v>15</v>
      </c>
      <c r="H47" s="375"/>
      <c r="I47" s="154">
        <v>0</v>
      </c>
      <c r="J47" s="167"/>
      <c r="K47" s="151">
        <v>0</v>
      </c>
    </row>
    <row r="48" spans="1:11" ht="12.75">
      <c r="A48" s="356"/>
      <c r="B48" s="359"/>
      <c r="C48" s="363"/>
      <c r="D48" s="363"/>
      <c r="E48" s="107" t="s">
        <v>230</v>
      </c>
      <c r="F48" s="114" t="s">
        <v>234</v>
      </c>
      <c r="G48" s="122">
        <v>10</v>
      </c>
      <c r="H48" s="375"/>
      <c r="I48" s="154">
        <v>0</v>
      </c>
      <c r="J48" s="167"/>
      <c r="K48" s="151">
        <v>0</v>
      </c>
    </row>
    <row r="49" spans="1:11" ht="12.75">
      <c r="A49" s="356"/>
      <c r="B49" s="359"/>
      <c r="C49" s="362"/>
      <c r="D49" s="362"/>
      <c r="E49" s="107" t="s">
        <v>231</v>
      </c>
      <c r="F49" s="114" t="s">
        <v>235</v>
      </c>
      <c r="G49" s="122">
        <v>5</v>
      </c>
      <c r="H49" s="375"/>
      <c r="I49" s="154">
        <v>0</v>
      </c>
      <c r="J49" s="167"/>
      <c r="K49" s="151">
        <v>0</v>
      </c>
    </row>
    <row r="50" spans="1:11" ht="12.75">
      <c r="A50" s="356"/>
      <c r="B50" s="359"/>
      <c r="C50" s="384" t="s">
        <v>220</v>
      </c>
      <c r="D50" s="124" t="s">
        <v>236</v>
      </c>
      <c r="E50" s="107"/>
      <c r="F50" s="114"/>
      <c r="G50" s="122">
        <v>100</v>
      </c>
      <c r="H50" s="375"/>
      <c r="I50" s="154">
        <v>0</v>
      </c>
      <c r="J50" s="167"/>
      <c r="K50" s="151">
        <v>0</v>
      </c>
    </row>
    <row r="51" spans="1:11" ht="12.75">
      <c r="A51" s="356"/>
      <c r="B51" s="359"/>
      <c r="C51" s="363"/>
      <c r="D51" s="124" t="s">
        <v>237</v>
      </c>
      <c r="E51" s="107"/>
      <c r="F51" s="114"/>
      <c r="G51" s="122">
        <v>30</v>
      </c>
      <c r="H51" s="375"/>
      <c r="I51" s="154">
        <v>0</v>
      </c>
      <c r="J51" s="167"/>
      <c r="K51" s="151">
        <v>0</v>
      </c>
    </row>
    <row r="52" spans="1:11" ht="12.75">
      <c r="A52" s="356"/>
      <c r="B52" s="359"/>
      <c r="C52" s="363"/>
      <c r="D52" s="380" t="s">
        <v>238</v>
      </c>
      <c r="E52" s="107" t="s">
        <v>241</v>
      </c>
      <c r="F52" s="114" t="s">
        <v>138</v>
      </c>
      <c r="G52" s="122">
        <v>30</v>
      </c>
      <c r="H52" s="375"/>
      <c r="I52" s="154">
        <v>0</v>
      </c>
      <c r="J52" s="167"/>
      <c r="K52" s="151">
        <v>0</v>
      </c>
    </row>
    <row r="53" spans="1:11" ht="12.75">
      <c r="A53" s="356"/>
      <c r="B53" s="359"/>
      <c r="C53" s="363"/>
      <c r="D53" s="381"/>
      <c r="E53" s="107" t="s">
        <v>242</v>
      </c>
      <c r="F53" s="114" t="s">
        <v>139</v>
      </c>
      <c r="G53" s="122">
        <v>10</v>
      </c>
      <c r="H53" s="375"/>
      <c r="I53" s="154">
        <v>3</v>
      </c>
      <c r="J53" s="167"/>
      <c r="K53" s="151">
        <v>30</v>
      </c>
    </row>
    <row r="54" spans="1:11" ht="12.75">
      <c r="A54" s="356"/>
      <c r="B54" s="359"/>
      <c r="C54" s="363"/>
      <c r="D54" s="380" t="s">
        <v>239</v>
      </c>
      <c r="E54" s="107" t="s">
        <v>243</v>
      </c>
      <c r="F54" s="114" t="s">
        <v>138</v>
      </c>
      <c r="G54" s="122">
        <v>5</v>
      </c>
      <c r="H54" s="375"/>
      <c r="I54" s="154">
        <v>0</v>
      </c>
      <c r="J54" s="167"/>
      <c r="K54" s="151">
        <v>0</v>
      </c>
    </row>
    <row r="55" spans="1:11" ht="12.75">
      <c r="A55" s="356"/>
      <c r="B55" s="359"/>
      <c r="C55" s="363"/>
      <c r="D55" s="381"/>
      <c r="E55" s="107" t="s">
        <v>244</v>
      </c>
      <c r="F55" s="114" t="s">
        <v>139</v>
      </c>
      <c r="G55" s="122">
        <v>2</v>
      </c>
      <c r="H55" s="375"/>
      <c r="I55" s="154">
        <v>3</v>
      </c>
      <c r="J55" s="167"/>
      <c r="K55" s="151">
        <f>'3.6-Membru'!D21</f>
        <v>6</v>
      </c>
    </row>
    <row r="56" spans="1:11" ht="12.75">
      <c r="A56" s="356"/>
      <c r="B56" s="359"/>
      <c r="C56" s="363"/>
      <c r="D56" s="380" t="s">
        <v>240</v>
      </c>
      <c r="E56" s="107" t="s">
        <v>245</v>
      </c>
      <c r="F56" s="114" t="s">
        <v>247</v>
      </c>
      <c r="G56" s="122">
        <v>15</v>
      </c>
      <c r="H56" s="375"/>
      <c r="I56" s="154">
        <v>0</v>
      </c>
      <c r="J56" s="167"/>
      <c r="K56" s="151">
        <v>0</v>
      </c>
    </row>
    <row r="57" spans="1:11" ht="12.75">
      <c r="A57" s="357"/>
      <c r="B57" s="360"/>
      <c r="C57" s="362"/>
      <c r="D57" s="381"/>
      <c r="E57" s="107" t="s">
        <v>246</v>
      </c>
      <c r="F57" s="114" t="s">
        <v>248</v>
      </c>
      <c r="G57" s="122">
        <v>10</v>
      </c>
      <c r="H57" s="376"/>
      <c r="I57" s="154">
        <v>0</v>
      </c>
      <c r="J57" s="167"/>
      <c r="K57" s="151">
        <v>0</v>
      </c>
    </row>
    <row r="58" spans="1:11" ht="13.5" thickBot="1">
      <c r="A58" s="116"/>
      <c r="B58" s="117"/>
      <c r="C58" s="125"/>
      <c r="D58" s="118"/>
      <c r="E58" s="119"/>
      <c r="F58" s="118"/>
      <c r="G58" s="126"/>
      <c r="H58" s="121" t="s">
        <v>25</v>
      </c>
      <c r="I58" s="145"/>
      <c r="J58" s="170"/>
      <c r="K58" s="127">
        <f>SUM(K37:K57)</f>
        <v>350.83333333333337</v>
      </c>
    </row>
    <row r="59" spans="1:11" ht="13.5" thickBot="1">
      <c r="A59" s="128"/>
      <c r="B59" s="371" t="s">
        <v>150</v>
      </c>
      <c r="C59" s="371"/>
      <c r="D59" s="371"/>
      <c r="E59" s="371"/>
      <c r="F59" s="372"/>
      <c r="G59" s="129" t="s">
        <v>101</v>
      </c>
      <c r="H59" s="130" t="s">
        <v>26</v>
      </c>
      <c r="I59" s="146"/>
      <c r="J59" s="171"/>
      <c r="K59" s="131">
        <f>K22+K36+K58</f>
        <v>854.2735</v>
      </c>
    </row>
    <row r="60" ht="14.25" customHeight="1"/>
    <row r="63" ht="12.75">
      <c r="K63" s="149"/>
    </row>
    <row r="64" ht="12.75">
      <c r="K64" s="149"/>
    </row>
  </sheetData>
  <sheetProtection/>
  <mergeCells count="74">
    <mergeCell ref="I19:I20"/>
    <mergeCell ref="K19:K20"/>
    <mergeCell ref="I23:I24"/>
    <mergeCell ref="K23:K24"/>
    <mergeCell ref="J19:J20"/>
    <mergeCell ref="J23:J24"/>
    <mergeCell ref="I25:I26"/>
    <mergeCell ref="K25:K26"/>
    <mergeCell ref="E34:F34"/>
    <mergeCell ref="J32:J33"/>
    <mergeCell ref="J34:J35"/>
    <mergeCell ref="J30:J31"/>
    <mergeCell ref="J27:J29"/>
    <mergeCell ref="J25:J26"/>
    <mergeCell ref="D39:D40"/>
    <mergeCell ref="C46:C49"/>
    <mergeCell ref="D46:D49"/>
    <mergeCell ref="D37:D38"/>
    <mergeCell ref="D41:D43"/>
    <mergeCell ref="E35:F35"/>
    <mergeCell ref="C34:C35"/>
    <mergeCell ref="F19:F20"/>
    <mergeCell ref="D17:D18"/>
    <mergeCell ref="D19:D20"/>
    <mergeCell ref="C17:C20"/>
    <mergeCell ref="E17:E18"/>
    <mergeCell ref="E19:E20"/>
    <mergeCell ref="D30:D31"/>
    <mergeCell ref="D32:D33"/>
    <mergeCell ref="A23:A35"/>
    <mergeCell ref="B23:B35"/>
    <mergeCell ref="C23:C24"/>
    <mergeCell ref="C25:C26"/>
    <mergeCell ref="C27:C29"/>
    <mergeCell ref="C30:C33"/>
    <mergeCell ref="D27:D29"/>
    <mergeCell ref="D52:D53"/>
    <mergeCell ref="D54:D55"/>
    <mergeCell ref="A37:A57"/>
    <mergeCell ref="B37:B57"/>
    <mergeCell ref="C37:C38"/>
    <mergeCell ref="C44:C45"/>
    <mergeCell ref="C41:C43"/>
    <mergeCell ref="C50:C57"/>
    <mergeCell ref="C39:C40"/>
    <mergeCell ref="D56:D57"/>
    <mergeCell ref="I10:K10"/>
    <mergeCell ref="A8:K8"/>
    <mergeCell ref="A10:H10"/>
    <mergeCell ref="B59:F59"/>
    <mergeCell ref="D44:D45"/>
    <mergeCell ref="H13:H21"/>
    <mergeCell ref="H23:H35"/>
    <mergeCell ref="H37:H57"/>
    <mergeCell ref="G17:G18"/>
    <mergeCell ref="G19:G20"/>
    <mergeCell ref="A13:A21"/>
    <mergeCell ref="B13:B21"/>
    <mergeCell ref="D13:D14"/>
    <mergeCell ref="C13:C16"/>
    <mergeCell ref="D15:D16"/>
    <mergeCell ref="A1:C1"/>
    <mergeCell ref="A2:B2"/>
    <mergeCell ref="A3:B3"/>
    <mergeCell ref="A6:B6"/>
    <mergeCell ref="C5:D5"/>
    <mergeCell ref="I17:I18"/>
    <mergeCell ref="K17:K18"/>
    <mergeCell ref="E11:F11"/>
    <mergeCell ref="E12:F12"/>
    <mergeCell ref="F17:F18"/>
    <mergeCell ref="J13:J14"/>
    <mergeCell ref="J15:J16"/>
    <mergeCell ref="J17:J18"/>
  </mergeCells>
  <printOptions horizontalCentered="1"/>
  <pageMargins left="0.25" right="0.25" top="0.75" bottom="0.75" header="0.3" footer="0.3"/>
  <pageSetup fitToHeight="1" fitToWidth="1" horizontalDpi="600" verticalDpi="600" orientation="landscape" paperSize="9" scale="53" r:id="rId1"/>
  <headerFooter alignWithMargins="0">
    <oddFooter xml:space="preserve">&amp;LDecan Facultate de Constructii
Prof. Dr. Ing. LUCACI Gheorghe&amp;RCandidat
Conf. Dr. Ing.  FLORESCU Constantin </oddFooter>
  </headerFooter>
</worksheet>
</file>

<file path=xl/worksheets/sheet20.xml><?xml version="1.0" encoding="utf-8"?>
<worksheet xmlns="http://schemas.openxmlformats.org/spreadsheetml/2006/main" xmlns:r="http://schemas.openxmlformats.org/officeDocument/2006/relationships">
  <sheetPr>
    <tabColor indexed="43"/>
  </sheetPr>
  <dimension ref="A1:F39"/>
  <sheetViews>
    <sheetView view="pageLayout" zoomScaleSheetLayoutView="100" workbookViewId="0" topLeftCell="A1">
      <selection activeCell="D33" sqref="D33:D37"/>
    </sheetView>
  </sheetViews>
  <sheetFormatPr defaultColWidth="9.140625" defaultRowHeight="11.25"/>
  <cols>
    <col min="1" max="1" width="6.140625" style="0" customWidth="1"/>
    <col min="2" max="2" width="51.57421875" style="0" bestFit="1" customWidth="1"/>
    <col min="3" max="3" width="63.28125" style="0" bestFit="1" customWidth="1"/>
    <col min="4" max="4" width="18.421875" style="0" customWidth="1"/>
    <col min="5" max="5" width="15.140625" style="0" customWidth="1"/>
  </cols>
  <sheetData>
    <row r="1" spans="1:2" s="1" customFormat="1" ht="11.25">
      <c r="A1" s="2" t="s">
        <v>295</v>
      </c>
      <c r="B1" s="2"/>
    </row>
    <row r="2" spans="1:2" s="1" customFormat="1" ht="11.25">
      <c r="A2" s="2" t="s">
        <v>67</v>
      </c>
      <c r="B2" s="2"/>
    </row>
    <row r="3" s="1" customFormat="1" ht="11.25">
      <c r="A3" s="287" t="s">
        <v>68</v>
      </c>
    </row>
    <row r="4" s="1" customFormat="1" ht="10.5" customHeight="1"/>
    <row r="5" spans="1:6" s="1" customFormat="1" ht="15">
      <c r="A5" s="3"/>
      <c r="B5" s="3"/>
      <c r="C5" s="3"/>
      <c r="D5" s="3"/>
      <c r="E5" s="3"/>
      <c r="F5" s="3"/>
    </row>
    <row r="6" spans="1:6" s="1" customFormat="1" ht="15">
      <c r="A6" s="3"/>
      <c r="B6" s="3"/>
      <c r="C6" s="3"/>
      <c r="D6" s="3"/>
      <c r="E6" s="3"/>
      <c r="F6" s="3"/>
    </row>
    <row r="7" spans="1:4" s="1" customFormat="1" ht="21" customHeight="1">
      <c r="A7" s="394" t="s">
        <v>218</v>
      </c>
      <c r="B7" s="394"/>
      <c r="C7" s="394"/>
      <c r="D7" s="9"/>
    </row>
    <row r="8" spans="1:6" s="1" customFormat="1" ht="12.75">
      <c r="A8" s="394"/>
      <c r="B8" s="394"/>
      <c r="C8" s="394"/>
      <c r="D8" s="9"/>
      <c r="E8" s="4"/>
      <c r="F8" s="4"/>
    </row>
    <row r="9" spans="1:6" s="1" customFormat="1" ht="12.75">
      <c r="A9" s="9"/>
      <c r="B9" s="9"/>
      <c r="C9" s="49"/>
      <c r="D9" s="49"/>
      <c r="E9" s="4"/>
      <c r="F9" s="4"/>
    </row>
    <row r="10" spans="1:6" s="1" customFormat="1" ht="12.75">
      <c r="A10" s="10"/>
      <c r="B10" s="11" t="s">
        <v>172</v>
      </c>
      <c r="C10" s="11"/>
      <c r="D10" s="11"/>
      <c r="E10" s="4"/>
      <c r="F10" s="4"/>
    </row>
    <row r="11" spans="1:6" ht="12" thickBot="1">
      <c r="A11" s="34"/>
      <c r="B11" s="5"/>
      <c r="C11" s="5"/>
      <c r="D11" s="5"/>
      <c r="E11" s="5"/>
      <c r="F11" s="5"/>
    </row>
    <row r="12" spans="1:6" ht="23.25" thickBot="1">
      <c r="A12" s="7" t="s">
        <v>263</v>
      </c>
      <c r="B12" s="7" t="s">
        <v>176</v>
      </c>
      <c r="C12" s="7" t="s">
        <v>174</v>
      </c>
      <c r="D12" s="7" t="s">
        <v>175</v>
      </c>
      <c r="E12" s="7" t="s">
        <v>156</v>
      </c>
      <c r="F12" s="5"/>
    </row>
    <row r="13" spans="1:6" ht="15.75">
      <c r="A13" s="37"/>
      <c r="B13" s="38"/>
      <c r="C13" s="38"/>
      <c r="D13" s="60"/>
      <c r="E13" s="48">
        <f>SUM(E14:E14)</f>
        <v>15</v>
      </c>
      <c r="F13" s="5"/>
    </row>
    <row r="14" spans="1:6" ht="15.75">
      <c r="A14" s="208">
        <v>1</v>
      </c>
      <c r="B14" s="176" t="s">
        <v>440</v>
      </c>
      <c r="C14" s="212" t="s">
        <v>441</v>
      </c>
      <c r="D14" s="19">
        <v>3</v>
      </c>
      <c r="E14" s="19">
        <f>5*D14</f>
        <v>15</v>
      </c>
      <c r="F14" s="5"/>
    </row>
    <row r="15" ht="11.25">
      <c r="A15" s="35"/>
    </row>
    <row r="16" spans="1:5" ht="12.75">
      <c r="A16" s="10"/>
      <c r="B16" s="11" t="s">
        <v>173</v>
      </c>
      <c r="C16" s="11"/>
      <c r="D16" s="11"/>
      <c r="E16" s="4"/>
    </row>
    <row r="17" spans="1:5" ht="12" thickBot="1">
      <c r="A17" s="34"/>
      <c r="B17" s="5"/>
      <c r="C17" s="5"/>
      <c r="D17" s="5"/>
      <c r="E17" s="5"/>
    </row>
    <row r="18" spans="1:5" ht="23.25" thickBot="1">
      <c r="A18" s="7" t="s">
        <v>263</v>
      </c>
      <c r="B18" s="7" t="s">
        <v>176</v>
      </c>
      <c r="C18" s="7" t="s">
        <v>174</v>
      </c>
      <c r="D18" s="7" t="s">
        <v>175</v>
      </c>
      <c r="E18" s="7" t="s">
        <v>156</v>
      </c>
    </row>
    <row r="19" spans="1:5" ht="15.75">
      <c r="A19" s="37"/>
      <c r="B19" s="38"/>
      <c r="C19" s="38"/>
      <c r="D19" s="60"/>
      <c r="E19" s="48">
        <f>SUM(E20:E22)</f>
        <v>28</v>
      </c>
    </row>
    <row r="20" spans="1:5" s="205" customFormat="1" ht="15.75">
      <c r="A20" s="216">
        <v>1</v>
      </c>
      <c r="B20" s="217" t="s">
        <v>437</v>
      </c>
      <c r="C20" s="218" t="s">
        <v>442</v>
      </c>
      <c r="D20" s="175">
        <v>8</v>
      </c>
      <c r="E20" s="175">
        <f>2*D20</f>
        <v>16</v>
      </c>
    </row>
    <row r="21" spans="1:5" s="205" customFormat="1" ht="15.75">
      <c r="A21" s="216">
        <v>2</v>
      </c>
      <c r="B21" s="217" t="s">
        <v>438</v>
      </c>
      <c r="C21" s="218" t="s">
        <v>441</v>
      </c>
      <c r="D21" s="175">
        <v>3</v>
      </c>
      <c r="E21" s="175">
        <f>2*D21</f>
        <v>6</v>
      </c>
    </row>
    <row r="22" spans="1:5" s="205" customFormat="1" ht="27" customHeight="1">
      <c r="A22" s="219">
        <v>3</v>
      </c>
      <c r="B22" s="217" t="s">
        <v>439</v>
      </c>
      <c r="C22" s="220" t="s">
        <v>441</v>
      </c>
      <c r="D22" s="175">
        <v>3</v>
      </c>
      <c r="E22" s="175">
        <f>2*D22</f>
        <v>6</v>
      </c>
    </row>
    <row r="23" ht="11.25">
      <c r="A23" s="35"/>
    </row>
    <row r="24" ht="11.25">
      <c r="A24" s="35"/>
    </row>
    <row r="25" ht="11.25">
      <c r="A25" s="35"/>
    </row>
    <row r="26" ht="11.25">
      <c r="A26" s="35"/>
    </row>
    <row r="27" ht="11.25">
      <c r="A27" s="35"/>
    </row>
    <row r="28" ht="11.25">
      <c r="A28" s="35"/>
    </row>
    <row r="29" ht="11.25">
      <c r="A29" s="35"/>
    </row>
    <row r="30" ht="11.25">
      <c r="A30" s="35"/>
    </row>
    <row r="31" ht="11.25">
      <c r="A31" s="35"/>
    </row>
    <row r="32" ht="11.25">
      <c r="A32" s="35"/>
    </row>
    <row r="33" ht="11.25">
      <c r="A33" s="35"/>
    </row>
    <row r="34" ht="11.25">
      <c r="A34" s="35"/>
    </row>
    <row r="35" ht="11.25">
      <c r="A35" s="35"/>
    </row>
    <row r="36" ht="11.25">
      <c r="A36" s="35"/>
    </row>
    <row r="37" ht="11.25">
      <c r="A37" s="35"/>
    </row>
    <row r="38" ht="11.25">
      <c r="A38" s="35"/>
    </row>
    <row r="39" ht="11.25">
      <c r="A39" s="35"/>
    </row>
  </sheetData>
  <sheetProtection/>
  <mergeCells count="1">
    <mergeCell ref="A7:C8"/>
  </mergeCells>
  <printOptions horizontalCentered="1"/>
  <pageMargins left="0.75" right="0.75" top="0.7" bottom="0.49" header="0.5" footer="0.31"/>
  <pageSetup horizontalDpi="600" verticalDpi="600" orientation="landscape" paperSize="9" scale="89" r:id="rId1"/>
  <headerFooter alignWithMargins="0">
    <oddFooter>&amp;LDecan Facultate de Constructii
Prof. Dr. Ing. LUCACI Gheorghe&amp;CPage &amp;P of &amp;N&amp;RCandidat
Conf. Dr. Ing. FLORESCU  Constantin</oddFooter>
  </headerFooter>
</worksheet>
</file>

<file path=xl/worksheets/sheet21.xml><?xml version="1.0" encoding="utf-8"?>
<worksheet xmlns="http://schemas.openxmlformats.org/spreadsheetml/2006/main" xmlns:r="http://schemas.openxmlformats.org/officeDocument/2006/relationships">
  <sheetPr>
    <tabColor indexed="43"/>
  </sheetPr>
  <dimension ref="A1:K27"/>
  <sheetViews>
    <sheetView view="pageLayout" zoomScaleSheetLayoutView="100" workbookViewId="0" topLeftCell="A1">
      <selection activeCell="E41" sqref="E41"/>
    </sheetView>
  </sheetViews>
  <sheetFormatPr defaultColWidth="9.140625" defaultRowHeight="11.25"/>
  <cols>
    <col min="1" max="1" width="6.140625" style="0" customWidth="1"/>
    <col min="2" max="2" width="63.7109375" style="0" customWidth="1"/>
    <col min="3" max="3" width="63.28125" style="0" bestFit="1" customWidth="1"/>
    <col min="4" max="4" width="15.140625" style="0" customWidth="1"/>
  </cols>
  <sheetData>
    <row r="1" spans="1:2" s="1" customFormat="1" ht="11.25">
      <c r="A1" s="2" t="s">
        <v>295</v>
      </c>
      <c r="B1" s="2"/>
    </row>
    <row r="2" spans="1:2" s="1" customFormat="1" ht="11.25">
      <c r="A2" s="2" t="s">
        <v>67</v>
      </c>
      <c r="B2" s="2"/>
    </row>
    <row r="3" s="1" customFormat="1" ht="11.25">
      <c r="A3" s="287" t="s">
        <v>68</v>
      </c>
    </row>
    <row r="4" s="1" customFormat="1" ht="10.5" customHeight="1"/>
    <row r="5" spans="1:5" s="1" customFormat="1" ht="15">
      <c r="A5" s="3"/>
      <c r="B5" s="3"/>
      <c r="C5" s="3"/>
      <c r="D5" s="3"/>
      <c r="E5" s="3"/>
    </row>
    <row r="6" spans="1:5" s="1" customFormat="1" ht="15">
      <c r="A6" s="3"/>
      <c r="B6" s="3"/>
      <c r="C6" s="3"/>
      <c r="D6" s="3"/>
      <c r="E6" s="3"/>
    </row>
    <row r="7" spans="1:3" s="1" customFormat="1" ht="21" customHeight="1">
      <c r="A7" s="394" t="s">
        <v>124</v>
      </c>
      <c r="B7" s="394"/>
      <c r="C7" s="394"/>
    </row>
    <row r="8" spans="1:5" s="1" customFormat="1" ht="12.75">
      <c r="A8" s="394"/>
      <c r="B8" s="394"/>
      <c r="C8" s="394"/>
      <c r="D8" s="4"/>
      <c r="E8" s="4"/>
    </row>
    <row r="9" spans="1:5" s="1" customFormat="1" ht="12.75">
      <c r="A9" s="9"/>
      <c r="B9" s="9"/>
      <c r="C9" s="49"/>
      <c r="D9" s="4"/>
      <c r="E9" s="4"/>
    </row>
    <row r="10" spans="1:5" s="1" customFormat="1" ht="12.75">
      <c r="A10" s="10"/>
      <c r="B10" s="11" t="s">
        <v>238</v>
      </c>
      <c r="C10" s="11"/>
      <c r="D10" s="4"/>
      <c r="E10" s="4"/>
    </row>
    <row r="11" spans="1:5" ht="12" thickBot="1">
      <c r="A11" s="34"/>
      <c r="B11" s="5"/>
      <c r="C11" s="5"/>
      <c r="D11" s="5"/>
      <c r="E11" s="5"/>
    </row>
    <row r="12" spans="1:5" ht="23.25" thickBot="1">
      <c r="A12" s="7" t="s">
        <v>263</v>
      </c>
      <c r="B12" s="7" t="s">
        <v>125</v>
      </c>
      <c r="C12" s="7" t="s">
        <v>117</v>
      </c>
      <c r="D12" s="7" t="s">
        <v>156</v>
      </c>
      <c r="E12" s="5"/>
    </row>
    <row r="13" spans="1:5" ht="15.75">
      <c r="A13" s="37"/>
      <c r="B13" s="38"/>
      <c r="C13" s="38"/>
      <c r="D13" s="48">
        <f>SUM(D14:D16)</f>
        <v>30</v>
      </c>
      <c r="E13" s="5"/>
    </row>
    <row r="14" spans="1:5" ht="15.75">
      <c r="A14" s="27">
        <v>1</v>
      </c>
      <c r="B14" s="188" t="s">
        <v>450</v>
      </c>
      <c r="C14" s="222" t="s">
        <v>443</v>
      </c>
      <c r="D14" s="223">
        <v>10</v>
      </c>
      <c r="E14" s="5"/>
    </row>
    <row r="15" spans="1:4" ht="22.5">
      <c r="A15" s="270">
        <v>2</v>
      </c>
      <c r="B15" s="188" t="s">
        <v>445</v>
      </c>
      <c r="C15" s="222" t="s">
        <v>443</v>
      </c>
      <c r="D15" s="223">
        <v>10</v>
      </c>
    </row>
    <row r="16" spans="1:4" ht="11.25">
      <c r="A16" s="271">
        <v>3</v>
      </c>
      <c r="B16" s="188" t="s">
        <v>449</v>
      </c>
      <c r="C16" s="222" t="s">
        <v>443</v>
      </c>
      <c r="D16" s="223">
        <v>10</v>
      </c>
    </row>
    <row r="17" spans="1:4" ht="11.25">
      <c r="A17" s="272"/>
      <c r="B17" s="273"/>
      <c r="C17" s="274"/>
      <c r="D17" s="25"/>
    </row>
    <row r="18" spans="1:4" ht="11.25">
      <c r="A18" s="272"/>
      <c r="B18" s="11" t="s">
        <v>32</v>
      </c>
      <c r="C18" s="274"/>
      <c r="D18" s="25"/>
    </row>
    <row r="19" spans="1:4" ht="12" thickBot="1">
      <c r="A19" s="34"/>
      <c r="B19" s="5"/>
      <c r="C19" s="5"/>
      <c r="D19" s="5"/>
    </row>
    <row r="20" spans="1:4" ht="23.25" thickBot="1">
      <c r="A20" s="7" t="s">
        <v>263</v>
      </c>
      <c r="B20" s="7" t="s">
        <v>125</v>
      </c>
      <c r="C20" s="7" t="s">
        <v>444</v>
      </c>
      <c r="D20" s="7" t="s">
        <v>156</v>
      </c>
    </row>
    <row r="21" spans="1:4" ht="15.75">
      <c r="A21" s="213"/>
      <c r="B21" s="214"/>
      <c r="C21" s="214"/>
      <c r="D21" s="48">
        <f>SUM(D22:D24)</f>
        <v>6</v>
      </c>
    </row>
    <row r="22" spans="1:11" ht="11.25">
      <c r="A22" s="6">
        <v>1</v>
      </c>
      <c r="B22" s="188" t="s">
        <v>446</v>
      </c>
      <c r="C22" s="210" t="s">
        <v>117</v>
      </c>
      <c r="D22" s="223">
        <v>2</v>
      </c>
      <c r="E22" s="5"/>
      <c r="F22" s="5"/>
      <c r="G22" s="5"/>
      <c r="H22" s="5"/>
      <c r="I22" s="5"/>
      <c r="J22" s="5"/>
      <c r="K22" s="5"/>
    </row>
    <row r="23" spans="1:11" ht="11.25">
      <c r="A23" s="6">
        <v>2</v>
      </c>
      <c r="B23" s="188" t="s">
        <v>447</v>
      </c>
      <c r="C23" s="210" t="s">
        <v>117</v>
      </c>
      <c r="D23" s="223">
        <v>2</v>
      </c>
      <c r="E23" s="5"/>
      <c r="F23" s="5"/>
      <c r="G23" s="5"/>
      <c r="H23" s="5"/>
      <c r="I23" s="5"/>
      <c r="J23" s="5"/>
      <c r="K23" s="5"/>
    </row>
    <row r="24" spans="1:11" ht="11.25">
      <c r="A24" s="6">
        <v>3</v>
      </c>
      <c r="B24" s="188" t="s">
        <v>448</v>
      </c>
      <c r="C24" s="210" t="s">
        <v>117</v>
      </c>
      <c r="D24" s="223">
        <v>2</v>
      </c>
      <c r="E24" s="5"/>
      <c r="F24" s="5"/>
      <c r="G24" s="5"/>
      <c r="H24" s="5"/>
      <c r="I24" s="5"/>
      <c r="J24" s="5"/>
      <c r="K24" s="5"/>
    </row>
    <row r="25" spans="1:11" ht="11.25">
      <c r="A25" s="34"/>
      <c r="B25" s="5"/>
      <c r="C25" s="204"/>
      <c r="D25" s="5"/>
      <c r="E25" s="5"/>
      <c r="F25" s="5"/>
      <c r="G25" s="5"/>
      <c r="H25" s="5"/>
      <c r="I25" s="5"/>
      <c r="J25" s="5"/>
      <c r="K25" s="5"/>
    </row>
    <row r="26" spans="5:11" ht="11.25">
      <c r="E26" s="5"/>
      <c r="F26" s="5"/>
      <c r="G26" s="5"/>
      <c r="H26" s="5"/>
      <c r="I26" s="5"/>
      <c r="J26" s="5"/>
      <c r="K26" s="5"/>
    </row>
    <row r="27" spans="5:11" ht="11.25">
      <c r="E27" s="5"/>
      <c r="F27" s="5"/>
      <c r="G27" s="5"/>
      <c r="H27" s="5"/>
      <c r="I27" s="5"/>
      <c r="J27" s="5"/>
      <c r="K27" s="5"/>
    </row>
  </sheetData>
  <sheetProtection/>
  <mergeCells count="1">
    <mergeCell ref="A7:C8"/>
  </mergeCells>
  <printOptions horizontalCentered="1"/>
  <pageMargins left="0.75" right="0.75" top="0.7" bottom="0.49" header="0.5" footer="0.31"/>
  <pageSetup horizontalDpi="600" verticalDpi="600" orientation="landscape" paperSize="9" scale="89" r:id="rId1"/>
  <headerFooter alignWithMargins="0">
    <oddFooter>&amp;LDecan Facultate de Constructii
Prof. Dr. Ing. LUCACI Gheorghe&amp;CPage &amp;P of &amp;N&amp;RCandidat
Conf. Dr. Ing.  FLORESCU Constantin</oddFoot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B26" sqref="B26"/>
    </sheetView>
  </sheetViews>
  <sheetFormatPr defaultColWidth="9.140625" defaultRowHeight="11.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3"/>
    <pageSetUpPr fitToPage="1"/>
  </sheetPr>
  <dimension ref="A1:P47"/>
  <sheetViews>
    <sheetView view="pageLayout" zoomScale="60" zoomScaleSheetLayoutView="100" zoomScalePageLayoutView="60" workbookViewId="0" topLeftCell="A1">
      <selection activeCell="C19" sqref="C19"/>
    </sheetView>
  </sheetViews>
  <sheetFormatPr defaultColWidth="9.140625" defaultRowHeight="11.25"/>
  <cols>
    <col min="1" max="1" width="6.140625" style="0" customWidth="1"/>
    <col min="2" max="2" width="32.140625" style="0" customWidth="1"/>
    <col min="3" max="3" width="35.28125" style="0" customWidth="1"/>
    <col min="4" max="4" width="66.8515625" style="0" customWidth="1"/>
    <col min="5" max="5" width="22.421875" style="0" bestFit="1" customWidth="1"/>
    <col min="6" max="6" width="15.421875" style="0" customWidth="1"/>
    <col min="7" max="7" width="22.8515625" style="0" customWidth="1"/>
    <col min="8" max="8" width="18.140625" style="0" customWidth="1"/>
    <col min="11" max="11" width="11.8515625" style="0" customWidth="1"/>
  </cols>
  <sheetData>
    <row r="1" spans="1:2" s="1" customFormat="1" ht="11.25">
      <c r="A1" s="2" t="str">
        <f>CENTRALIZATOR!A1</f>
        <v>Universitatea "Politehnica" din Timisoara</v>
      </c>
      <c r="B1" s="2"/>
    </row>
    <row r="2" spans="1:2" s="1" customFormat="1" ht="11.25">
      <c r="A2" s="2" t="s">
        <v>67</v>
      </c>
      <c r="B2" s="2"/>
    </row>
    <row r="3" s="1" customFormat="1" ht="11.25">
      <c r="A3" s="287" t="s">
        <v>68</v>
      </c>
    </row>
    <row r="4" s="1" customFormat="1" ht="10.5" customHeight="1"/>
    <row r="5" spans="1:16" s="1" customFormat="1" ht="15">
      <c r="A5" s="3"/>
      <c r="B5" s="3"/>
      <c r="C5" s="3"/>
      <c r="D5" s="3"/>
      <c r="E5" s="3"/>
      <c r="F5" s="3"/>
      <c r="G5" s="3"/>
      <c r="H5" s="3"/>
      <c r="I5" s="3"/>
      <c r="J5" s="3"/>
      <c r="K5" s="3"/>
      <c r="L5" s="3"/>
      <c r="M5" s="3"/>
      <c r="N5" s="3"/>
      <c r="O5" s="3"/>
      <c r="P5" s="3"/>
    </row>
    <row r="6" spans="1:16" s="1" customFormat="1" ht="15">
      <c r="A6" s="3"/>
      <c r="B6" s="3"/>
      <c r="C6" s="3"/>
      <c r="D6" s="3"/>
      <c r="E6" s="3"/>
      <c r="F6" s="3"/>
      <c r="G6" s="3"/>
      <c r="H6" s="3"/>
      <c r="I6" s="3"/>
      <c r="J6" s="3"/>
      <c r="K6" s="3"/>
      <c r="L6" s="3"/>
      <c r="M6" s="3"/>
      <c r="N6" s="3"/>
      <c r="O6" s="3"/>
      <c r="P6" s="3"/>
    </row>
    <row r="7" spans="1:6" s="1" customFormat="1" ht="21" customHeight="1">
      <c r="A7" s="394" t="s">
        <v>262</v>
      </c>
      <c r="B7" s="394"/>
      <c r="C7" s="394"/>
      <c r="D7" s="394"/>
      <c r="E7" s="394"/>
      <c r="F7" s="394"/>
    </row>
    <row r="8" spans="1:16" s="1" customFormat="1" ht="12.75">
      <c r="A8" s="394"/>
      <c r="B8" s="394"/>
      <c r="C8" s="394"/>
      <c r="D8" s="394"/>
      <c r="E8" s="394"/>
      <c r="F8" s="394"/>
      <c r="G8" s="4"/>
      <c r="H8" s="4"/>
      <c r="I8" s="4"/>
      <c r="J8" s="4"/>
      <c r="K8" s="4"/>
      <c r="L8" s="10"/>
      <c r="M8" s="10"/>
      <c r="N8" s="10"/>
      <c r="O8" s="4"/>
      <c r="P8" s="4"/>
    </row>
    <row r="9" spans="1:16" s="1" customFormat="1" ht="12.75">
      <c r="A9" s="9"/>
      <c r="B9" s="9"/>
      <c r="C9" s="9"/>
      <c r="D9" s="9"/>
      <c r="E9" s="9"/>
      <c r="F9" s="9"/>
      <c r="G9" s="4"/>
      <c r="H9" s="4"/>
      <c r="I9" s="4"/>
      <c r="J9" s="4"/>
      <c r="K9" s="4"/>
      <c r="L9" s="10"/>
      <c r="M9" s="10"/>
      <c r="N9" s="10"/>
      <c r="O9" s="4"/>
      <c r="P9" s="4"/>
    </row>
    <row r="10" spans="1:16" s="1" customFormat="1" ht="12.75">
      <c r="A10" s="395"/>
      <c r="B10" s="395"/>
      <c r="C10" s="396" t="s">
        <v>249</v>
      </c>
      <c r="D10" s="11" t="s">
        <v>275</v>
      </c>
      <c r="F10" s="12"/>
      <c r="G10" s="4"/>
      <c r="H10" s="4"/>
      <c r="I10" s="4"/>
      <c r="J10" s="4"/>
      <c r="K10" s="4"/>
      <c r="L10" s="10"/>
      <c r="M10" s="10"/>
      <c r="N10" s="10"/>
      <c r="O10" s="4"/>
      <c r="P10" s="4"/>
    </row>
    <row r="11" spans="1:16" s="1" customFormat="1" ht="12.75">
      <c r="A11" s="395"/>
      <c r="B11" s="395"/>
      <c r="C11" s="396"/>
      <c r="D11" s="11"/>
      <c r="E11" s="11"/>
      <c r="F11" s="12"/>
      <c r="G11" s="4"/>
      <c r="H11" s="4"/>
      <c r="I11" s="4"/>
      <c r="J11" s="4"/>
      <c r="K11" s="4"/>
      <c r="L11" s="10"/>
      <c r="M11" s="10"/>
      <c r="N11" s="10"/>
      <c r="O11" s="4"/>
      <c r="P11" s="4"/>
    </row>
    <row r="12" spans="1:16" s="1" customFormat="1" ht="13.5" thickBot="1">
      <c r="A12" s="10"/>
      <c r="B12" s="10"/>
      <c r="C12" s="11"/>
      <c r="D12" s="11"/>
      <c r="E12" s="11"/>
      <c r="F12" s="12"/>
      <c r="G12" s="4"/>
      <c r="H12" s="4"/>
      <c r="I12" s="4"/>
      <c r="J12" s="4"/>
      <c r="K12" s="4"/>
      <c r="L12" s="10"/>
      <c r="M12" s="10"/>
      <c r="N12" s="10"/>
      <c r="O12" s="4"/>
      <c r="P12" s="4"/>
    </row>
    <row r="13" spans="1:16" s="15" customFormat="1" ht="36.75" customHeight="1" thickBot="1">
      <c r="A13" s="7" t="s">
        <v>263</v>
      </c>
      <c r="B13" s="7" t="s">
        <v>264</v>
      </c>
      <c r="C13" s="7" t="s">
        <v>274</v>
      </c>
      <c r="D13" s="7" t="s">
        <v>271</v>
      </c>
      <c r="E13" s="7" t="s">
        <v>278</v>
      </c>
      <c r="F13" s="7" t="s">
        <v>267</v>
      </c>
      <c r="G13" s="7" t="s">
        <v>269</v>
      </c>
      <c r="H13" s="7" t="s">
        <v>272</v>
      </c>
      <c r="I13" s="7" t="s">
        <v>273</v>
      </c>
      <c r="J13" s="7" t="s">
        <v>270</v>
      </c>
      <c r="K13" s="7" t="s">
        <v>156</v>
      </c>
      <c r="L13" s="10"/>
      <c r="M13" s="10"/>
      <c r="N13" s="10"/>
      <c r="O13" s="14"/>
      <c r="P13" s="14"/>
    </row>
    <row r="14" spans="1:16" s="15" customFormat="1" ht="18" customHeight="1">
      <c r="A14" s="16"/>
      <c r="B14" s="16"/>
      <c r="C14" s="17"/>
      <c r="D14" s="17"/>
      <c r="E14" s="17"/>
      <c r="F14" s="13"/>
      <c r="G14" s="14"/>
      <c r="H14" s="14"/>
      <c r="J14" s="14"/>
      <c r="K14" s="26">
        <f>SUM(K15:K101)</f>
        <v>0</v>
      </c>
      <c r="L14" s="14"/>
      <c r="M14" s="14"/>
      <c r="N14" s="14"/>
      <c r="O14" s="14"/>
      <c r="P14" s="14"/>
    </row>
    <row r="15" spans="1:16" s="15" customFormat="1" ht="15.75">
      <c r="A15" s="8">
        <v>1</v>
      </c>
      <c r="B15" s="21"/>
      <c r="C15" s="179"/>
      <c r="D15" s="21"/>
      <c r="E15" s="21"/>
      <c r="F15" s="23"/>
      <c r="G15" s="24"/>
      <c r="H15" s="174"/>
      <c r="I15" s="23"/>
      <c r="J15" s="19"/>
      <c r="K15" s="20"/>
      <c r="L15" s="14"/>
      <c r="M15" s="14"/>
      <c r="N15" s="14"/>
      <c r="O15" s="14"/>
      <c r="P15" s="14"/>
    </row>
    <row r="16" spans="1:16" s="15" customFormat="1" ht="15.75">
      <c r="A16" s="8">
        <v>2</v>
      </c>
      <c r="B16" s="18"/>
      <c r="C16" s="18"/>
      <c r="D16" s="18"/>
      <c r="E16" s="18"/>
      <c r="F16" s="23"/>
      <c r="G16" s="19"/>
      <c r="H16" s="19"/>
      <c r="I16" s="23"/>
      <c r="J16" s="19"/>
      <c r="K16" s="20"/>
      <c r="L16" s="14"/>
      <c r="M16" s="14"/>
      <c r="N16" s="14"/>
      <c r="O16" s="14"/>
      <c r="P16" s="14"/>
    </row>
    <row r="17" spans="1:16" s="15" customFormat="1" ht="15.75">
      <c r="A17" s="8">
        <v>3</v>
      </c>
      <c r="B17" s="21"/>
      <c r="C17" s="18"/>
      <c r="D17" s="18"/>
      <c r="E17" s="21"/>
      <c r="F17" s="23"/>
      <c r="G17" s="19"/>
      <c r="H17" s="19"/>
      <c r="I17" s="23"/>
      <c r="J17" s="23"/>
      <c r="K17" s="20"/>
      <c r="L17" s="14"/>
      <c r="M17" s="14"/>
      <c r="N17" s="14"/>
      <c r="O17" s="14"/>
      <c r="P17" s="14"/>
    </row>
    <row r="18" spans="1:16" s="15" customFormat="1" ht="15.75">
      <c r="A18" s="8">
        <v>4</v>
      </c>
      <c r="B18" s="21"/>
      <c r="C18" s="18"/>
      <c r="D18" s="18"/>
      <c r="E18" s="21"/>
      <c r="F18" s="23"/>
      <c r="G18" s="19"/>
      <c r="H18" s="19"/>
      <c r="I18" s="23"/>
      <c r="J18" s="23"/>
      <c r="K18" s="20"/>
      <c r="L18" s="14"/>
      <c r="M18" s="14"/>
      <c r="N18" s="14"/>
      <c r="O18" s="14"/>
      <c r="P18" s="14"/>
    </row>
    <row r="19" spans="1:16" s="15" customFormat="1" ht="15.75">
      <c r="A19" s="8">
        <v>5</v>
      </c>
      <c r="B19" s="21"/>
      <c r="C19" s="18"/>
      <c r="D19" s="18"/>
      <c r="E19" s="21"/>
      <c r="F19" s="23"/>
      <c r="G19" s="19"/>
      <c r="H19" s="19"/>
      <c r="I19" s="23"/>
      <c r="J19" s="23"/>
      <c r="K19" s="20"/>
      <c r="L19" s="14"/>
      <c r="M19" s="14"/>
      <c r="N19" s="14"/>
      <c r="O19" s="14"/>
      <c r="P19" s="14"/>
    </row>
    <row r="20" spans="1:16" s="15" customFormat="1" ht="15.75">
      <c r="A20" s="8">
        <v>6</v>
      </c>
      <c r="B20" s="21"/>
      <c r="C20" s="18"/>
      <c r="D20" s="18"/>
      <c r="E20" s="21"/>
      <c r="F20" s="23"/>
      <c r="G20" s="19"/>
      <c r="H20" s="19"/>
      <c r="I20" s="23"/>
      <c r="J20" s="23"/>
      <c r="K20" s="20"/>
      <c r="L20" s="14"/>
      <c r="M20" s="14"/>
      <c r="N20" s="14"/>
      <c r="O20" s="14"/>
      <c r="P20" s="14"/>
    </row>
    <row r="21" spans="1:16" ht="15.75">
      <c r="A21" s="8">
        <v>7</v>
      </c>
      <c r="B21" s="21"/>
      <c r="C21" s="18"/>
      <c r="D21" s="18"/>
      <c r="E21" s="21"/>
      <c r="F21" s="23"/>
      <c r="G21" s="19"/>
      <c r="H21" s="19"/>
      <c r="I21" s="23"/>
      <c r="J21" s="23"/>
      <c r="K21" s="20"/>
      <c r="L21" s="5"/>
      <c r="M21" s="5"/>
      <c r="N21" s="5"/>
      <c r="O21" s="5"/>
      <c r="P21" s="5"/>
    </row>
    <row r="22" spans="1:16" ht="11.25">
      <c r="A22" s="5"/>
      <c r="B22" s="5"/>
      <c r="C22" s="5"/>
      <c r="D22" s="5"/>
      <c r="E22" s="5"/>
      <c r="F22" s="5"/>
      <c r="G22" s="5"/>
      <c r="H22" s="5"/>
      <c r="I22" s="5"/>
      <c r="J22" s="5"/>
      <c r="K22" s="5"/>
      <c r="L22" s="5"/>
      <c r="M22" s="5"/>
      <c r="N22" s="5"/>
      <c r="O22" s="5"/>
      <c r="P22" s="5"/>
    </row>
    <row r="23" spans="1:16" ht="11.25">
      <c r="A23" s="5"/>
      <c r="B23" s="5"/>
      <c r="C23" s="5"/>
      <c r="D23" s="5"/>
      <c r="E23" s="5"/>
      <c r="F23" s="5"/>
      <c r="G23" s="5"/>
      <c r="H23" s="5"/>
      <c r="I23" s="5"/>
      <c r="J23" s="5"/>
      <c r="K23" s="5"/>
      <c r="L23" s="5"/>
      <c r="M23" s="5"/>
      <c r="N23" s="5"/>
      <c r="O23" s="5"/>
      <c r="P23" s="5"/>
    </row>
    <row r="24" spans="1:16" ht="11.25">
      <c r="A24" s="5"/>
      <c r="B24" s="5"/>
      <c r="C24" s="5"/>
      <c r="D24" s="5"/>
      <c r="E24" s="5"/>
      <c r="F24" s="5"/>
      <c r="G24" s="5"/>
      <c r="H24" s="5"/>
      <c r="I24" s="5"/>
      <c r="J24" s="5"/>
      <c r="K24" s="5"/>
      <c r="L24" s="5"/>
      <c r="M24" s="5"/>
      <c r="N24" s="5"/>
      <c r="O24" s="5"/>
      <c r="P24" s="5"/>
    </row>
    <row r="25" spans="1:16" ht="11.25">
      <c r="A25" s="5"/>
      <c r="B25" s="5"/>
      <c r="C25" s="5"/>
      <c r="D25" s="5"/>
      <c r="E25" s="5"/>
      <c r="F25" s="5"/>
      <c r="G25" s="5"/>
      <c r="H25" s="5"/>
      <c r="I25" s="5"/>
      <c r="J25" s="5"/>
      <c r="K25" s="5"/>
      <c r="L25" s="5"/>
      <c r="M25" s="5"/>
      <c r="N25" s="5"/>
      <c r="O25" s="5"/>
      <c r="P25" s="5"/>
    </row>
    <row r="26" spans="1:16" ht="11.25">
      <c r="A26" s="5"/>
      <c r="B26" s="5"/>
      <c r="C26" s="5"/>
      <c r="D26" s="5"/>
      <c r="E26" s="5"/>
      <c r="F26" s="5"/>
      <c r="G26" s="5"/>
      <c r="H26" s="5"/>
      <c r="I26" s="5"/>
      <c r="J26" s="5"/>
      <c r="K26" s="5"/>
      <c r="L26" s="5"/>
      <c r="M26" s="5"/>
      <c r="N26" s="5"/>
      <c r="O26" s="5"/>
      <c r="P26" s="5"/>
    </row>
    <row r="27" spans="1:16" ht="11.25">
      <c r="A27" s="5"/>
      <c r="B27" s="5"/>
      <c r="C27" s="5"/>
      <c r="D27" s="5"/>
      <c r="E27" s="5"/>
      <c r="F27" s="5"/>
      <c r="G27" s="5"/>
      <c r="H27" s="5"/>
      <c r="I27" s="5"/>
      <c r="J27" s="5"/>
      <c r="K27" s="5"/>
      <c r="L27" s="5"/>
      <c r="M27" s="5"/>
      <c r="N27" s="5"/>
      <c r="O27" s="5"/>
      <c r="P27" s="5"/>
    </row>
    <row r="28" spans="1:16" ht="11.25">
      <c r="A28" s="5"/>
      <c r="B28" s="5"/>
      <c r="C28" s="5"/>
      <c r="D28" s="5"/>
      <c r="E28" s="5"/>
      <c r="F28" s="5"/>
      <c r="G28" s="5"/>
      <c r="H28" s="5"/>
      <c r="I28" s="5"/>
      <c r="J28" s="5"/>
      <c r="K28" s="5"/>
      <c r="L28" s="5"/>
      <c r="M28" s="5"/>
      <c r="N28" s="5"/>
      <c r="O28" s="5"/>
      <c r="P28" s="5"/>
    </row>
    <row r="29" spans="1:16" ht="11.25">
      <c r="A29" s="5"/>
      <c r="B29" s="5"/>
      <c r="C29" s="5"/>
      <c r="D29" s="5"/>
      <c r="E29" s="5"/>
      <c r="F29" s="5"/>
      <c r="G29" s="5"/>
      <c r="H29" s="5"/>
      <c r="I29" s="5"/>
      <c r="J29" s="5"/>
      <c r="K29" s="5"/>
      <c r="L29" s="5"/>
      <c r="M29" s="5"/>
      <c r="N29" s="5"/>
      <c r="O29" s="5"/>
      <c r="P29" s="5"/>
    </row>
    <row r="30" spans="1:16" ht="11.25">
      <c r="A30" s="5"/>
      <c r="B30" s="5"/>
      <c r="C30" s="5"/>
      <c r="D30" s="5"/>
      <c r="E30" s="5"/>
      <c r="F30" s="5"/>
      <c r="G30" s="5"/>
      <c r="H30" s="5"/>
      <c r="I30" s="5"/>
      <c r="J30" s="5"/>
      <c r="K30" s="5"/>
      <c r="L30" s="5"/>
      <c r="M30" s="5"/>
      <c r="N30" s="5"/>
      <c r="O30" s="5"/>
      <c r="P30" s="5"/>
    </row>
    <row r="31" spans="1:16" ht="11.25">
      <c r="A31" s="5"/>
      <c r="B31" s="5"/>
      <c r="C31" s="5"/>
      <c r="D31" s="5"/>
      <c r="E31" s="5"/>
      <c r="F31" s="5"/>
      <c r="G31" s="5"/>
      <c r="H31" s="5"/>
      <c r="I31" s="5"/>
      <c r="J31" s="5"/>
      <c r="K31" s="5"/>
      <c r="L31" s="5"/>
      <c r="M31" s="5"/>
      <c r="N31" s="5"/>
      <c r="O31" s="5"/>
      <c r="P31" s="5"/>
    </row>
    <row r="32" spans="1:16" ht="11.25">
      <c r="A32" s="5"/>
      <c r="B32" s="5"/>
      <c r="C32" s="5"/>
      <c r="D32" s="5"/>
      <c r="E32" s="5"/>
      <c r="F32" s="5"/>
      <c r="G32" s="5"/>
      <c r="H32" s="5"/>
      <c r="I32" s="5"/>
      <c r="J32" s="5"/>
      <c r="K32" s="5"/>
      <c r="L32" s="5"/>
      <c r="M32" s="5"/>
      <c r="N32" s="5"/>
      <c r="O32" s="5"/>
      <c r="P32" s="5"/>
    </row>
    <row r="33" spans="1:16" ht="11.25">
      <c r="A33" s="5"/>
      <c r="B33" s="5"/>
      <c r="C33" s="5"/>
      <c r="D33" s="5"/>
      <c r="E33" s="5"/>
      <c r="F33" s="5"/>
      <c r="G33" s="5"/>
      <c r="H33" s="5"/>
      <c r="I33" s="5"/>
      <c r="J33" s="5"/>
      <c r="K33" s="5"/>
      <c r="L33" s="5"/>
      <c r="M33" s="5"/>
      <c r="N33" s="5"/>
      <c r="O33" s="5"/>
      <c r="P33" s="5"/>
    </row>
    <row r="34" spans="1:16" ht="11.25">
      <c r="A34" s="5"/>
      <c r="B34" s="5"/>
      <c r="C34" s="5"/>
      <c r="D34" s="5"/>
      <c r="E34" s="5"/>
      <c r="F34" s="5"/>
      <c r="G34" s="5"/>
      <c r="H34" s="5"/>
      <c r="I34" s="5"/>
      <c r="J34" s="5"/>
      <c r="K34" s="5"/>
      <c r="L34" s="5"/>
      <c r="M34" s="5"/>
      <c r="N34" s="5"/>
      <c r="O34" s="5"/>
      <c r="P34" s="5"/>
    </row>
    <row r="35" spans="1:16" ht="11.25">
      <c r="A35" s="5"/>
      <c r="B35" s="5"/>
      <c r="C35" s="5"/>
      <c r="D35" s="5"/>
      <c r="E35" s="5"/>
      <c r="F35" s="5"/>
      <c r="G35" s="5"/>
      <c r="H35" s="5"/>
      <c r="I35" s="5"/>
      <c r="J35" s="5"/>
      <c r="K35" s="5"/>
      <c r="L35" s="5"/>
      <c r="M35" s="5"/>
      <c r="N35" s="5"/>
      <c r="O35" s="5"/>
      <c r="P35" s="5"/>
    </row>
    <row r="36" spans="1:16" ht="11.25">
      <c r="A36" s="5"/>
      <c r="B36" s="5"/>
      <c r="C36" s="5"/>
      <c r="D36" s="5"/>
      <c r="E36" s="5"/>
      <c r="F36" s="5"/>
      <c r="G36" s="5"/>
      <c r="H36" s="5"/>
      <c r="I36" s="5"/>
      <c r="J36" s="5"/>
      <c r="K36" s="5"/>
      <c r="L36" s="5"/>
      <c r="M36" s="5"/>
      <c r="N36" s="5"/>
      <c r="O36" s="5"/>
      <c r="P36" s="5"/>
    </row>
    <row r="37" spans="1:16" ht="11.25">
      <c r="A37" s="5"/>
      <c r="B37" s="5"/>
      <c r="C37" s="5"/>
      <c r="D37" s="5"/>
      <c r="E37" s="5"/>
      <c r="F37" s="5"/>
      <c r="G37" s="5"/>
      <c r="H37" s="5"/>
      <c r="I37" s="5"/>
      <c r="J37" s="5"/>
      <c r="K37" s="5"/>
      <c r="L37" s="5"/>
      <c r="M37" s="5"/>
      <c r="N37" s="5"/>
      <c r="O37" s="5"/>
      <c r="P37" s="5"/>
    </row>
    <row r="38" spans="1:16" ht="11.25">
      <c r="A38" s="5"/>
      <c r="B38" s="5"/>
      <c r="C38" s="5"/>
      <c r="D38" s="5"/>
      <c r="E38" s="5"/>
      <c r="F38" s="5"/>
      <c r="G38" s="5"/>
      <c r="H38" s="5"/>
      <c r="I38" s="5"/>
      <c r="J38" s="5"/>
      <c r="K38" s="5"/>
      <c r="L38" s="5"/>
      <c r="M38" s="5"/>
      <c r="N38" s="5"/>
      <c r="O38" s="5"/>
      <c r="P38" s="5"/>
    </row>
    <row r="39" spans="1:16" ht="11.25">
      <c r="A39" s="5"/>
      <c r="B39" s="5"/>
      <c r="C39" s="5"/>
      <c r="D39" s="5"/>
      <c r="E39" s="5"/>
      <c r="F39" s="5"/>
      <c r="G39" s="5"/>
      <c r="H39" s="5"/>
      <c r="I39" s="5"/>
      <c r="J39" s="5"/>
      <c r="K39" s="5"/>
      <c r="L39" s="5"/>
      <c r="M39" s="5"/>
      <c r="N39" s="5"/>
      <c r="O39" s="5"/>
      <c r="P39" s="5"/>
    </row>
    <row r="40" spans="1:16" ht="11.25">
      <c r="A40" s="5"/>
      <c r="B40" s="5"/>
      <c r="C40" s="5"/>
      <c r="D40" s="5"/>
      <c r="E40" s="5"/>
      <c r="F40" s="5"/>
      <c r="G40" s="5"/>
      <c r="H40" s="5"/>
      <c r="I40" s="5"/>
      <c r="J40" s="5"/>
      <c r="K40" s="5"/>
      <c r="L40" s="5"/>
      <c r="M40" s="5"/>
      <c r="N40" s="5"/>
      <c r="O40" s="5"/>
      <c r="P40" s="5"/>
    </row>
    <row r="41" spans="1:16" ht="11.25">
      <c r="A41" s="5"/>
      <c r="B41" s="5"/>
      <c r="C41" s="5"/>
      <c r="D41" s="5"/>
      <c r="E41" s="5"/>
      <c r="F41" s="5"/>
      <c r="G41" s="5"/>
      <c r="H41" s="5"/>
      <c r="I41" s="5"/>
      <c r="J41" s="5"/>
      <c r="K41" s="5"/>
      <c r="L41" s="5"/>
      <c r="M41" s="5"/>
      <c r="N41" s="5"/>
      <c r="O41" s="5"/>
      <c r="P41" s="5"/>
    </row>
    <row r="42" spans="1:16" ht="11.25">
      <c r="A42" s="5"/>
      <c r="B42" s="5"/>
      <c r="C42" s="5"/>
      <c r="D42" s="5"/>
      <c r="E42" s="5"/>
      <c r="F42" s="5"/>
      <c r="G42" s="5"/>
      <c r="H42" s="5"/>
      <c r="I42" s="5"/>
      <c r="J42" s="5"/>
      <c r="K42" s="5"/>
      <c r="L42" s="5"/>
      <c r="M42" s="5"/>
      <c r="N42" s="5"/>
      <c r="O42" s="5"/>
      <c r="P42" s="5"/>
    </row>
    <row r="43" spans="1:16" ht="11.25">
      <c r="A43" s="5"/>
      <c r="B43" s="5"/>
      <c r="C43" s="5"/>
      <c r="D43" s="5"/>
      <c r="E43" s="5"/>
      <c r="F43" s="5"/>
      <c r="G43" s="5"/>
      <c r="H43" s="5"/>
      <c r="I43" s="5"/>
      <c r="J43" s="5"/>
      <c r="K43" s="5"/>
      <c r="L43" s="5"/>
      <c r="M43" s="5"/>
      <c r="N43" s="5"/>
      <c r="O43" s="5"/>
      <c r="P43" s="5"/>
    </row>
    <row r="44" spans="1:16" ht="11.25">
      <c r="A44" s="5"/>
      <c r="B44" s="5"/>
      <c r="C44" s="5"/>
      <c r="D44" s="5"/>
      <c r="E44" s="5"/>
      <c r="F44" s="5"/>
      <c r="G44" s="5"/>
      <c r="H44" s="5"/>
      <c r="I44" s="5"/>
      <c r="J44" s="5"/>
      <c r="K44" s="5"/>
      <c r="L44" s="5"/>
      <c r="M44" s="5"/>
      <c r="N44" s="5"/>
      <c r="O44" s="5"/>
      <c r="P44" s="5"/>
    </row>
    <row r="45" spans="1:16" ht="11.25">
      <c r="A45" s="5"/>
      <c r="B45" s="5"/>
      <c r="C45" s="5"/>
      <c r="D45" s="5"/>
      <c r="E45" s="5"/>
      <c r="F45" s="5"/>
      <c r="G45" s="5"/>
      <c r="H45" s="5"/>
      <c r="I45" s="5"/>
      <c r="J45" s="5"/>
      <c r="K45" s="5"/>
      <c r="L45" s="5"/>
      <c r="M45" s="5"/>
      <c r="N45" s="5"/>
      <c r="O45" s="5"/>
      <c r="P45" s="5"/>
    </row>
    <row r="46" spans="1:16" ht="11.25">
      <c r="A46" s="5"/>
      <c r="B46" s="5"/>
      <c r="C46" s="5"/>
      <c r="D46" s="5"/>
      <c r="E46" s="5"/>
      <c r="F46" s="5"/>
      <c r="G46" s="5"/>
      <c r="H46" s="5"/>
      <c r="I46" s="5"/>
      <c r="J46" s="5"/>
      <c r="K46" s="5"/>
      <c r="L46" s="5"/>
      <c r="M46" s="5"/>
      <c r="N46" s="5"/>
      <c r="O46" s="5"/>
      <c r="P46" s="5"/>
    </row>
    <row r="47" spans="1:16" ht="11.25">
      <c r="A47" s="5"/>
      <c r="B47" s="5"/>
      <c r="C47" s="5"/>
      <c r="D47" s="5"/>
      <c r="E47" s="5"/>
      <c r="F47" s="5"/>
      <c r="G47" s="5"/>
      <c r="H47" s="5"/>
      <c r="I47" s="5"/>
      <c r="J47" s="5"/>
      <c r="K47" s="5"/>
      <c r="L47" s="5"/>
      <c r="M47" s="5"/>
      <c r="N47" s="5"/>
      <c r="O47" s="5"/>
      <c r="P47" s="5"/>
    </row>
  </sheetData>
  <sheetProtection/>
  <mergeCells count="4">
    <mergeCell ref="A7:F8"/>
    <mergeCell ref="A10:A11"/>
    <mergeCell ref="B10:B11"/>
    <mergeCell ref="C10:C11"/>
  </mergeCells>
  <printOptions horizontalCentered="1"/>
  <pageMargins left="0.75" right="0.75" top="0.7" bottom="0.49" header="0.5" footer="0.31"/>
  <pageSetup fitToHeight="1" fitToWidth="1" horizontalDpi="600" verticalDpi="600" orientation="landscape" paperSize="9" scale="59" r:id="rId1"/>
  <headerFooter alignWithMargins="0">
    <oddFooter>&amp;LDirector Departament CMMC
Prof. Dr. Ing. DUBINA Dan&amp;CPage &amp;P of &amp;N&amp;RCandidat
S.l. Dr.ing. DOGARIU Adrian</oddFooter>
  </headerFooter>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indexed="43"/>
    <pageSetUpPr fitToPage="1"/>
  </sheetPr>
  <dimension ref="A1:N102"/>
  <sheetViews>
    <sheetView zoomScaleSheetLayoutView="100" workbookViewId="0" topLeftCell="A1">
      <selection activeCell="B21" sqref="B21"/>
    </sheetView>
  </sheetViews>
  <sheetFormatPr defaultColWidth="9.140625" defaultRowHeight="11.25"/>
  <cols>
    <col min="1" max="1" width="6.140625" style="0" customWidth="1"/>
    <col min="2" max="2" width="32.140625" style="0" customWidth="1"/>
    <col min="3" max="3" width="63.28125" style="0" bestFit="1" customWidth="1"/>
    <col min="4" max="4" width="17.8515625" style="0" bestFit="1" customWidth="1"/>
    <col min="5" max="5" width="15.421875" style="0" customWidth="1"/>
    <col min="6" max="6" width="8.28125" style="0" customWidth="1"/>
    <col min="9" max="9" width="11.8515625" style="0" customWidth="1"/>
  </cols>
  <sheetData>
    <row r="1" spans="1:2" s="1" customFormat="1" ht="11.25">
      <c r="A1" s="2" t="s">
        <v>295</v>
      </c>
      <c r="B1" s="2"/>
    </row>
    <row r="2" spans="1:2" s="1" customFormat="1" ht="11.25">
      <c r="A2" s="2" t="s">
        <v>67</v>
      </c>
      <c r="B2" s="2"/>
    </row>
    <row r="3" s="1" customFormat="1" ht="11.25">
      <c r="A3" s="287" t="s">
        <v>68</v>
      </c>
    </row>
    <row r="4" s="1" customFormat="1" ht="10.5" customHeight="1"/>
    <row r="5" spans="1:14" s="1" customFormat="1" ht="15">
      <c r="A5" s="3"/>
      <c r="B5" s="3"/>
      <c r="C5" s="3"/>
      <c r="D5" s="3"/>
      <c r="E5" s="3"/>
      <c r="F5" s="3"/>
      <c r="G5" s="3"/>
      <c r="H5" s="3"/>
      <c r="I5" s="3"/>
      <c r="J5" s="3"/>
      <c r="K5" s="3"/>
      <c r="L5" s="3"/>
      <c r="M5" s="3"/>
      <c r="N5" s="3"/>
    </row>
    <row r="6" spans="1:14" s="1" customFormat="1" ht="15">
      <c r="A6" s="3"/>
      <c r="B6" s="3"/>
      <c r="C6" s="3"/>
      <c r="D6" s="3"/>
      <c r="E6" s="3"/>
      <c r="F6" s="3"/>
      <c r="G6" s="3"/>
      <c r="H6" s="3"/>
      <c r="I6" s="3"/>
      <c r="J6" s="3"/>
      <c r="K6" s="3"/>
      <c r="L6" s="3"/>
      <c r="M6" s="3"/>
      <c r="N6" s="3"/>
    </row>
    <row r="7" spans="1:5" s="1" customFormat="1" ht="21" customHeight="1">
      <c r="A7" s="394" t="s">
        <v>262</v>
      </c>
      <c r="B7" s="394"/>
      <c r="C7" s="394"/>
      <c r="D7" s="394"/>
      <c r="E7" s="394"/>
    </row>
    <row r="8" spans="1:14" s="1" customFormat="1" ht="12.75">
      <c r="A8" s="394"/>
      <c r="B8" s="394"/>
      <c r="C8" s="394"/>
      <c r="D8" s="394"/>
      <c r="E8" s="394"/>
      <c r="F8" s="4"/>
      <c r="G8" s="4"/>
      <c r="H8" s="4"/>
      <c r="I8" s="4"/>
      <c r="J8" s="10"/>
      <c r="K8" s="10"/>
      <c r="L8" s="10"/>
      <c r="M8" s="4"/>
      <c r="N8" s="4"/>
    </row>
    <row r="9" spans="1:14" s="1" customFormat="1" ht="12.75">
      <c r="A9" s="9"/>
      <c r="B9" s="9"/>
      <c r="C9" s="9"/>
      <c r="D9" s="9"/>
      <c r="E9" s="9"/>
      <c r="F9" s="4"/>
      <c r="G9" s="4"/>
      <c r="H9" s="4"/>
      <c r="I9" s="4"/>
      <c r="J9" s="10"/>
      <c r="K9" s="10"/>
      <c r="L9" s="10"/>
      <c r="M9" s="4"/>
      <c r="N9" s="4"/>
    </row>
    <row r="10" spans="1:14" s="1" customFormat="1" ht="12.75">
      <c r="A10" s="395"/>
      <c r="B10" s="395"/>
      <c r="C10" s="396" t="s">
        <v>249</v>
      </c>
      <c r="D10" s="11" t="s">
        <v>276</v>
      </c>
      <c r="F10" s="4"/>
      <c r="G10" s="4"/>
      <c r="H10" s="4"/>
      <c r="I10" s="4"/>
      <c r="J10" s="10"/>
      <c r="K10" s="10"/>
      <c r="L10" s="10"/>
      <c r="M10" s="4"/>
      <c r="N10" s="4"/>
    </row>
    <row r="11" spans="1:14" s="1" customFormat="1" ht="13.5" thickBot="1">
      <c r="A11" s="395"/>
      <c r="B11" s="395"/>
      <c r="C11" s="396"/>
      <c r="D11" s="11"/>
      <c r="E11" s="12"/>
      <c r="F11" s="4"/>
      <c r="G11" s="4"/>
      <c r="H11" s="4"/>
      <c r="I11" s="4"/>
      <c r="J11" s="10"/>
      <c r="K11" s="10"/>
      <c r="L11" s="10"/>
      <c r="M11" s="4"/>
      <c r="N11" s="4"/>
    </row>
    <row r="12" spans="1:14" s="15" customFormat="1" ht="36.75" customHeight="1" thickBot="1">
      <c r="A12" s="7" t="s">
        <v>263</v>
      </c>
      <c r="B12" s="7" t="s">
        <v>264</v>
      </c>
      <c r="C12" s="7" t="s">
        <v>271</v>
      </c>
      <c r="D12" s="7" t="s">
        <v>277</v>
      </c>
      <c r="E12" s="7" t="s">
        <v>269</v>
      </c>
      <c r="F12" s="7" t="s">
        <v>267</v>
      </c>
      <c r="G12" s="7" t="s">
        <v>273</v>
      </c>
      <c r="H12" s="7" t="s">
        <v>270</v>
      </c>
      <c r="I12" s="7" t="s">
        <v>156</v>
      </c>
      <c r="J12" s="10"/>
      <c r="K12" s="10"/>
      <c r="L12" s="10"/>
      <c r="M12" s="14"/>
      <c r="N12" s="14"/>
    </row>
    <row r="13" spans="1:14" s="15" customFormat="1" ht="18" customHeight="1">
      <c r="A13" s="16"/>
      <c r="B13" s="16"/>
      <c r="C13" s="17"/>
      <c r="D13" s="17"/>
      <c r="E13" s="13"/>
      <c r="F13" s="14"/>
      <c r="H13" s="14"/>
      <c r="I13" s="25">
        <f>SUM(I14:I102)</f>
        <v>71.53333333333333</v>
      </c>
      <c r="J13" s="14"/>
      <c r="K13" s="14"/>
      <c r="L13" s="14"/>
      <c r="M13" s="14"/>
      <c r="N13" s="14"/>
    </row>
    <row r="14" spans="1:14" s="15" customFormat="1" ht="31.5">
      <c r="A14" s="8">
        <v>1</v>
      </c>
      <c r="B14" s="21" t="s">
        <v>302</v>
      </c>
      <c r="C14" s="21" t="s">
        <v>300</v>
      </c>
      <c r="D14" s="21" t="s">
        <v>299</v>
      </c>
      <c r="E14" s="24" t="s">
        <v>301</v>
      </c>
      <c r="F14" s="24" t="s">
        <v>303</v>
      </c>
      <c r="G14" s="175">
        <v>217</v>
      </c>
      <c r="H14" s="23">
        <v>1</v>
      </c>
      <c r="I14" s="20">
        <f>G14/(5*H14)</f>
        <v>43.4</v>
      </c>
      <c r="J14" s="14"/>
      <c r="K14" s="14"/>
      <c r="L14" s="14"/>
      <c r="M14" s="14"/>
      <c r="N14" s="14"/>
    </row>
    <row r="15" spans="1:14" s="15" customFormat="1" ht="31.5">
      <c r="A15" s="28">
        <v>2</v>
      </c>
      <c r="B15" s="21" t="s">
        <v>307</v>
      </c>
      <c r="C15" s="21" t="s">
        <v>306</v>
      </c>
      <c r="D15" s="21" t="s">
        <v>305</v>
      </c>
      <c r="E15" s="24" t="s">
        <v>304</v>
      </c>
      <c r="F15" s="23">
        <v>2010</v>
      </c>
      <c r="G15" s="23">
        <v>132</v>
      </c>
      <c r="H15" s="19">
        <v>2</v>
      </c>
      <c r="I15" s="20">
        <f>G15/(5*H15)</f>
        <v>13.2</v>
      </c>
      <c r="J15" s="14"/>
      <c r="K15" s="14"/>
      <c r="L15" s="14"/>
      <c r="M15" s="14"/>
      <c r="N15" s="14"/>
    </row>
    <row r="16" spans="1:14" s="15" customFormat="1" ht="47.25">
      <c r="A16" s="28">
        <v>3</v>
      </c>
      <c r="B16" s="21" t="s">
        <v>311</v>
      </c>
      <c r="C16" s="21" t="s">
        <v>310</v>
      </c>
      <c r="D16" s="21" t="s">
        <v>309</v>
      </c>
      <c r="E16" s="24" t="s">
        <v>308</v>
      </c>
      <c r="F16" s="23">
        <v>2002</v>
      </c>
      <c r="G16" s="23">
        <v>448</v>
      </c>
      <c r="H16" s="19">
        <v>6</v>
      </c>
      <c r="I16" s="20">
        <f>G16/(5*H16)</f>
        <v>14.933333333333334</v>
      </c>
      <c r="J16" s="14"/>
      <c r="K16" s="14"/>
      <c r="L16" s="14"/>
      <c r="M16" s="14"/>
      <c r="N16" s="14"/>
    </row>
    <row r="17" spans="1:14" s="15" customFormat="1" ht="33" customHeight="1">
      <c r="A17" s="28"/>
      <c r="B17" s="21"/>
      <c r="C17" s="18"/>
      <c r="D17" s="21"/>
      <c r="E17" s="19"/>
      <c r="F17" s="23"/>
      <c r="G17" s="23"/>
      <c r="H17" s="19"/>
      <c r="I17" s="20"/>
      <c r="J17" s="14"/>
      <c r="K17" s="14"/>
      <c r="L17" s="14"/>
      <c r="M17" s="14"/>
      <c r="N17" s="14"/>
    </row>
    <row r="18" spans="1:14" s="15" customFormat="1" ht="18.75" customHeight="1">
      <c r="A18" s="55"/>
      <c r="B18" s="16"/>
      <c r="C18" s="17"/>
      <c r="D18" s="17"/>
      <c r="E18" s="13"/>
      <c r="F18" s="14"/>
      <c r="G18" s="14"/>
      <c r="H18" s="14"/>
      <c r="I18" s="14"/>
      <c r="J18" s="14"/>
      <c r="K18" s="14"/>
      <c r="L18" s="14"/>
      <c r="M18" s="14"/>
      <c r="N18" s="14"/>
    </row>
    <row r="19" spans="1:14" s="15" customFormat="1" ht="18" customHeight="1">
      <c r="A19" s="29"/>
      <c r="B19" s="16"/>
      <c r="C19" s="17"/>
      <c r="D19" s="17"/>
      <c r="E19" s="13"/>
      <c r="F19" s="14"/>
      <c r="G19" s="14"/>
      <c r="H19" s="14"/>
      <c r="I19" s="14"/>
      <c r="J19" s="14"/>
      <c r="K19" s="14"/>
      <c r="L19" s="14"/>
      <c r="M19" s="14"/>
      <c r="N19" s="14"/>
    </row>
    <row r="20" spans="1:14" s="15" customFormat="1" ht="18" customHeight="1">
      <c r="A20" s="29"/>
      <c r="B20" s="16"/>
      <c r="C20" s="17"/>
      <c r="D20" s="17"/>
      <c r="E20" s="13"/>
      <c r="F20" s="14"/>
      <c r="G20" s="14"/>
      <c r="H20" s="14"/>
      <c r="I20" s="14"/>
      <c r="J20" s="14"/>
      <c r="K20" s="14"/>
      <c r="L20" s="14"/>
      <c r="M20" s="14"/>
      <c r="N20" s="14"/>
    </row>
    <row r="21" spans="1:14" s="15" customFormat="1" ht="18.75" customHeight="1">
      <c r="A21" s="29"/>
      <c r="B21" s="16"/>
      <c r="C21" s="17"/>
      <c r="D21" s="17"/>
      <c r="E21" s="13"/>
      <c r="F21" s="14"/>
      <c r="G21" s="14"/>
      <c r="H21" s="14"/>
      <c r="I21" s="14"/>
      <c r="J21" s="14"/>
      <c r="K21" s="14"/>
      <c r="L21" s="14"/>
      <c r="M21" s="14"/>
      <c r="N21" s="14"/>
    </row>
    <row r="22" spans="1:14" ht="11.25">
      <c r="A22" s="30"/>
      <c r="B22" s="5"/>
      <c r="C22" s="5"/>
      <c r="D22" s="5"/>
      <c r="E22" s="5"/>
      <c r="F22" s="5"/>
      <c r="G22" s="5"/>
      <c r="H22" s="5"/>
      <c r="I22" s="5"/>
      <c r="J22" s="5"/>
      <c r="K22" s="5"/>
      <c r="L22" s="5"/>
      <c r="M22" s="5"/>
      <c r="N22" s="5"/>
    </row>
    <row r="23" spans="1:14" ht="11.25">
      <c r="A23" s="30"/>
      <c r="B23" s="5"/>
      <c r="C23" s="5"/>
      <c r="D23" s="5"/>
      <c r="E23" s="5"/>
      <c r="F23" s="5"/>
      <c r="G23" s="5"/>
      <c r="H23" s="5"/>
      <c r="I23" s="5"/>
      <c r="J23" s="5"/>
      <c r="K23" s="5"/>
      <c r="L23" s="5"/>
      <c r="M23" s="5"/>
      <c r="N23" s="5"/>
    </row>
    <row r="24" spans="1:14" ht="11.25">
      <c r="A24" s="30"/>
      <c r="B24" s="5"/>
      <c r="C24" s="5"/>
      <c r="D24" s="5"/>
      <c r="E24" s="5"/>
      <c r="F24" s="5"/>
      <c r="G24" s="5"/>
      <c r="H24" s="5"/>
      <c r="I24" s="5"/>
      <c r="J24" s="5"/>
      <c r="K24" s="5"/>
      <c r="L24" s="5"/>
      <c r="M24" s="5"/>
      <c r="N24" s="5"/>
    </row>
    <row r="25" spans="1:14" ht="11.25">
      <c r="A25" s="30"/>
      <c r="B25" s="5"/>
      <c r="C25" s="5"/>
      <c r="D25" s="5"/>
      <c r="E25" s="5"/>
      <c r="F25" s="5"/>
      <c r="G25" s="5"/>
      <c r="H25" s="5"/>
      <c r="I25" s="5"/>
      <c r="J25" s="5"/>
      <c r="K25" s="5"/>
      <c r="L25" s="5"/>
      <c r="M25" s="5"/>
      <c r="N25" s="5"/>
    </row>
    <row r="26" spans="1:14" ht="11.25">
      <c r="A26" s="30"/>
      <c r="B26" s="5"/>
      <c r="C26" s="5"/>
      <c r="D26" s="5"/>
      <c r="E26" s="5"/>
      <c r="F26" s="5"/>
      <c r="G26" s="5"/>
      <c r="H26" s="5"/>
      <c r="I26" s="5"/>
      <c r="J26" s="5"/>
      <c r="K26" s="5"/>
      <c r="L26" s="5"/>
      <c r="M26" s="5"/>
      <c r="N26" s="5"/>
    </row>
    <row r="27" spans="1:14" ht="11.25">
      <c r="A27" s="30"/>
      <c r="B27" s="5"/>
      <c r="C27" s="5"/>
      <c r="D27" s="5"/>
      <c r="E27" s="5"/>
      <c r="F27" s="5"/>
      <c r="G27" s="5"/>
      <c r="H27" s="5"/>
      <c r="I27" s="5"/>
      <c r="J27" s="5"/>
      <c r="K27" s="5"/>
      <c r="L27" s="5"/>
      <c r="M27" s="5"/>
      <c r="N27" s="5"/>
    </row>
    <row r="28" spans="1:14" ht="11.25">
      <c r="A28" s="30"/>
      <c r="B28" s="5"/>
      <c r="C28" s="5"/>
      <c r="D28" s="5"/>
      <c r="E28" s="5"/>
      <c r="F28" s="5"/>
      <c r="G28" s="5"/>
      <c r="H28" s="5"/>
      <c r="I28" s="5"/>
      <c r="J28" s="5"/>
      <c r="K28" s="5"/>
      <c r="L28" s="5"/>
      <c r="M28" s="5"/>
      <c r="N28" s="5"/>
    </row>
    <row r="29" spans="1:14" ht="11.25">
      <c r="A29" s="30"/>
      <c r="B29" s="5"/>
      <c r="C29" s="5"/>
      <c r="D29" s="5"/>
      <c r="E29" s="5"/>
      <c r="F29" s="5"/>
      <c r="G29" s="5"/>
      <c r="H29" s="5"/>
      <c r="I29" s="5"/>
      <c r="J29" s="5"/>
      <c r="K29" s="5"/>
      <c r="L29" s="5"/>
      <c r="M29" s="5"/>
      <c r="N29" s="5"/>
    </row>
    <row r="30" spans="1:14" ht="11.25">
      <c r="A30" s="30"/>
      <c r="B30" s="5"/>
      <c r="C30" s="5"/>
      <c r="D30" s="5"/>
      <c r="E30" s="5"/>
      <c r="F30" s="5"/>
      <c r="G30" s="5"/>
      <c r="H30" s="5"/>
      <c r="I30" s="5"/>
      <c r="J30" s="5"/>
      <c r="K30" s="5"/>
      <c r="L30" s="5"/>
      <c r="M30" s="5"/>
      <c r="N30" s="5"/>
    </row>
    <row r="31" spans="1:14" ht="11.25">
      <c r="A31" s="30"/>
      <c r="B31" s="5"/>
      <c r="C31" s="5"/>
      <c r="D31" s="5"/>
      <c r="E31" s="5"/>
      <c r="F31" s="5"/>
      <c r="G31" s="5"/>
      <c r="H31" s="5"/>
      <c r="I31" s="5"/>
      <c r="J31" s="5"/>
      <c r="K31" s="5"/>
      <c r="L31" s="5"/>
      <c r="M31" s="5"/>
      <c r="N31" s="5"/>
    </row>
    <row r="32" spans="1:14" ht="11.25">
      <c r="A32" s="30"/>
      <c r="B32" s="5"/>
      <c r="C32" s="5"/>
      <c r="D32" s="5"/>
      <c r="E32" s="5"/>
      <c r="F32" s="5"/>
      <c r="G32" s="5"/>
      <c r="H32" s="5"/>
      <c r="I32" s="5"/>
      <c r="J32" s="5"/>
      <c r="K32" s="5"/>
      <c r="L32" s="5"/>
      <c r="M32" s="5"/>
      <c r="N32" s="5"/>
    </row>
    <row r="33" spans="1:14" ht="11.25">
      <c r="A33" s="30"/>
      <c r="B33" s="5"/>
      <c r="C33" s="5"/>
      <c r="D33" s="5"/>
      <c r="E33" s="5"/>
      <c r="F33" s="5"/>
      <c r="G33" s="5"/>
      <c r="H33" s="5"/>
      <c r="I33" s="5"/>
      <c r="J33" s="5"/>
      <c r="K33" s="5"/>
      <c r="L33" s="5"/>
      <c r="M33" s="5"/>
      <c r="N33" s="5"/>
    </row>
    <row r="34" spans="1:14" ht="11.25">
      <c r="A34" s="30"/>
      <c r="B34" s="5"/>
      <c r="C34" s="5"/>
      <c r="D34" s="5"/>
      <c r="E34" s="5"/>
      <c r="F34" s="5"/>
      <c r="G34" s="5"/>
      <c r="H34" s="5"/>
      <c r="I34" s="5"/>
      <c r="J34" s="5"/>
      <c r="K34" s="5"/>
      <c r="L34" s="5"/>
      <c r="M34" s="5"/>
      <c r="N34" s="5"/>
    </row>
    <row r="35" spans="1:14" ht="11.25">
      <c r="A35" s="30"/>
      <c r="B35" s="5"/>
      <c r="C35" s="5"/>
      <c r="D35" s="5"/>
      <c r="E35" s="5"/>
      <c r="F35" s="5"/>
      <c r="G35" s="5"/>
      <c r="H35" s="5"/>
      <c r="I35" s="5"/>
      <c r="J35" s="5"/>
      <c r="K35" s="5"/>
      <c r="L35" s="5"/>
      <c r="M35" s="5"/>
      <c r="N35" s="5"/>
    </row>
    <row r="36" spans="1:14" ht="11.25">
      <c r="A36" s="30"/>
      <c r="B36" s="5"/>
      <c r="C36" s="5"/>
      <c r="D36" s="5"/>
      <c r="E36" s="5"/>
      <c r="F36" s="5"/>
      <c r="G36" s="5"/>
      <c r="H36" s="5"/>
      <c r="I36" s="5"/>
      <c r="J36" s="5"/>
      <c r="K36" s="5"/>
      <c r="L36" s="5"/>
      <c r="M36" s="5"/>
      <c r="N36" s="5"/>
    </row>
    <row r="37" spans="1:14" ht="11.25">
      <c r="A37" s="30"/>
      <c r="B37" s="5"/>
      <c r="C37" s="5"/>
      <c r="D37" s="5"/>
      <c r="E37" s="5"/>
      <c r="F37" s="5"/>
      <c r="G37" s="5"/>
      <c r="H37" s="5"/>
      <c r="I37" s="5"/>
      <c r="J37" s="5"/>
      <c r="K37" s="5"/>
      <c r="L37" s="5"/>
      <c r="M37" s="5"/>
      <c r="N37" s="5"/>
    </row>
    <row r="38" spans="1:14" ht="11.25">
      <c r="A38" s="30"/>
      <c r="B38" s="5"/>
      <c r="C38" s="5"/>
      <c r="D38" s="5"/>
      <c r="E38" s="5"/>
      <c r="F38" s="5"/>
      <c r="G38" s="5"/>
      <c r="H38" s="5"/>
      <c r="I38" s="5"/>
      <c r="J38" s="5"/>
      <c r="K38" s="5"/>
      <c r="L38" s="5"/>
      <c r="M38" s="5"/>
      <c r="N38" s="5"/>
    </row>
    <row r="39" spans="1:14" ht="11.25">
      <c r="A39" s="30"/>
      <c r="B39" s="5"/>
      <c r="C39" s="5"/>
      <c r="D39" s="5"/>
      <c r="E39" s="5"/>
      <c r="F39" s="5"/>
      <c r="G39" s="5"/>
      <c r="H39" s="5"/>
      <c r="I39" s="5"/>
      <c r="J39" s="5"/>
      <c r="K39" s="5"/>
      <c r="L39" s="5"/>
      <c r="M39" s="5"/>
      <c r="N39" s="5"/>
    </row>
    <row r="40" spans="1:14" ht="11.25">
      <c r="A40" s="30"/>
      <c r="B40" s="5"/>
      <c r="C40" s="5"/>
      <c r="D40" s="5"/>
      <c r="E40" s="5"/>
      <c r="F40" s="5"/>
      <c r="G40" s="5"/>
      <c r="H40" s="5"/>
      <c r="I40" s="5"/>
      <c r="J40" s="5"/>
      <c r="K40" s="5"/>
      <c r="L40" s="5"/>
      <c r="M40" s="5"/>
      <c r="N40" s="5"/>
    </row>
    <row r="41" spans="1:14" ht="11.25">
      <c r="A41" s="30"/>
      <c r="B41" s="5"/>
      <c r="C41" s="5"/>
      <c r="D41" s="5"/>
      <c r="E41" s="5"/>
      <c r="F41" s="5"/>
      <c r="G41" s="5"/>
      <c r="H41" s="5"/>
      <c r="I41" s="5"/>
      <c r="J41" s="5"/>
      <c r="K41" s="5"/>
      <c r="L41" s="5"/>
      <c r="M41" s="5"/>
      <c r="N41" s="5"/>
    </row>
    <row r="42" spans="1:14" ht="11.25">
      <c r="A42" s="30"/>
      <c r="B42" s="5"/>
      <c r="C42" s="5"/>
      <c r="D42" s="5"/>
      <c r="E42" s="5"/>
      <c r="F42" s="5"/>
      <c r="G42" s="5"/>
      <c r="H42" s="5"/>
      <c r="I42" s="5"/>
      <c r="J42" s="5"/>
      <c r="K42" s="5"/>
      <c r="L42" s="5"/>
      <c r="M42" s="5"/>
      <c r="N42" s="5"/>
    </row>
    <row r="43" spans="1:14" ht="11.25">
      <c r="A43" s="30"/>
      <c r="B43" s="5"/>
      <c r="C43" s="5"/>
      <c r="D43" s="5"/>
      <c r="E43" s="5"/>
      <c r="F43" s="5"/>
      <c r="G43" s="5"/>
      <c r="H43" s="5"/>
      <c r="I43" s="5"/>
      <c r="J43" s="5"/>
      <c r="K43" s="5"/>
      <c r="L43" s="5"/>
      <c r="M43" s="5"/>
      <c r="N43" s="5"/>
    </row>
    <row r="44" spans="1:14" ht="11.25">
      <c r="A44" s="30"/>
      <c r="B44" s="5"/>
      <c r="C44" s="5"/>
      <c r="D44" s="5"/>
      <c r="E44" s="5"/>
      <c r="F44" s="5"/>
      <c r="G44" s="5"/>
      <c r="H44" s="5"/>
      <c r="I44" s="5"/>
      <c r="J44" s="5"/>
      <c r="K44" s="5"/>
      <c r="L44" s="5"/>
      <c r="M44" s="5"/>
      <c r="N44" s="5"/>
    </row>
    <row r="45" spans="1:14" ht="11.25">
      <c r="A45" s="30"/>
      <c r="B45" s="5"/>
      <c r="C45" s="5"/>
      <c r="D45" s="5"/>
      <c r="E45" s="5"/>
      <c r="F45" s="5"/>
      <c r="G45" s="5"/>
      <c r="H45" s="5"/>
      <c r="I45" s="5"/>
      <c r="J45" s="5"/>
      <c r="K45" s="5"/>
      <c r="L45" s="5"/>
      <c r="M45" s="5"/>
      <c r="N45" s="5"/>
    </row>
    <row r="46" spans="1:14" ht="11.25">
      <c r="A46" s="30"/>
      <c r="B46" s="5"/>
      <c r="C46" s="5"/>
      <c r="D46" s="5"/>
      <c r="E46" s="5"/>
      <c r="F46" s="5"/>
      <c r="G46" s="5"/>
      <c r="H46" s="5"/>
      <c r="I46" s="5"/>
      <c r="J46" s="5"/>
      <c r="K46" s="5"/>
      <c r="L46" s="5"/>
      <c r="M46" s="5"/>
      <c r="N46" s="5"/>
    </row>
    <row r="47" spans="1:14" ht="11.25">
      <c r="A47" s="30"/>
      <c r="B47" s="5"/>
      <c r="C47" s="5"/>
      <c r="D47" s="5"/>
      <c r="E47" s="5"/>
      <c r="F47" s="5"/>
      <c r="G47" s="5"/>
      <c r="H47" s="5"/>
      <c r="I47" s="5"/>
      <c r="J47" s="5"/>
      <c r="K47" s="5"/>
      <c r="L47" s="5"/>
      <c r="M47" s="5"/>
      <c r="N47" s="5"/>
    </row>
    <row r="48" spans="1:14" ht="11.25">
      <c r="A48" s="30"/>
      <c r="B48" s="5"/>
      <c r="C48" s="5"/>
      <c r="D48" s="5"/>
      <c r="E48" s="5"/>
      <c r="F48" s="5"/>
      <c r="G48" s="5"/>
      <c r="H48" s="5"/>
      <c r="I48" s="5"/>
      <c r="J48" s="5"/>
      <c r="K48" s="5"/>
      <c r="L48" s="5"/>
      <c r="M48" s="5"/>
      <c r="N48" s="5"/>
    </row>
    <row r="49" ht="11.25">
      <c r="A49" s="31"/>
    </row>
    <row r="50" ht="11.25">
      <c r="A50" s="31"/>
    </row>
    <row r="51" ht="11.25">
      <c r="A51" s="31"/>
    </row>
    <row r="52" ht="11.25">
      <c r="A52" s="31"/>
    </row>
    <row r="53" ht="11.25">
      <c r="A53" s="31"/>
    </row>
    <row r="54" ht="11.25">
      <c r="A54" s="31"/>
    </row>
    <row r="55" ht="11.25">
      <c r="A55" s="31"/>
    </row>
    <row r="56" ht="11.25">
      <c r="A56" s="31"/>
    </row>
    <row r="57" ht="11.25">
      <c r="A57" s="31"/>
    </row>
    <row r="58" ht="11.25">
      <c r="A58" s="31"/>
    </row>
    <row r="59" ht="11.25">
      <c r="A59" s="31"/>
    </row>
    <row r="60" ht="11.25">
      <c r="A60" s="31"/>
    </row>
    <row r="61" ht="11.25">
      <c r="A61" s="31"/>
    </row>
    <row r="62" ht="11.25">
      <c r="A62" s="31"/>
    </row>
    <row r="63" ht="11.25">
      <c r="A63" s="31"/>
    </row>
    <row r="64" ht="11.25">
      <c r="A64" s="31"/>
    </row>
    <row r="65" ht="11.25">
      <c r="A65" s="31"/>
    </row>
    <row r="66" ht="11.25">
      <c r="A66" s="31"/>
    </row>
    <row r="67" ht="11.25">
      <c r="A67" s="31"/>
    </row>
    <row r="68" ht="11.25">
      <c r="A68" s="31"/>
    </row>
    <row r="69" ht="11.25">
      <c r="A69" s="31"/>
    </row>
    <row r="70" ht="11.25">
      <c r="A70" s="31"/>
    </row>
    <row r="71" ht="11.25">
      <c r="A71" s="31"/>
    </row>
    <row r="72" ht="11.25">
      <c r="A72" s="31"/>
    </row>
    <row r="73" ht="11.25">
      <c r="A73" s="31"/>
    </row>
    <row r="74" ht="11.25">
      <c r="A74" s="31"/>
    </row>
    <row r="75" ht="11.25">
      <c r="A75" s="31"/>
    </row>
    <row r="76" ht="11.25">
      <c r="A76" s="31"/>
    </row>
    <row r="77" ht="11.25">
      <c r="A77" s="31"/>
    </row>
    <row r="78" ht="11.25">
      <c r="A78" s="31"/>
    </row>
    <row r="79" ht="11.25">
      <c r="A79" s="31"/>
    </row>
    <row r="80" ht="11.25">
      <c r="A80" s="31"/>
    </row>
    <row r="81" ht="11.25">
      <c r="A81" s="31"/>
    </row>
    <row r="82" ht="11.25">
      <c r="A82" s="31"/>
    </row>
    <row r="83" ht="11.25">
      <c r="A83" s="31"/>
    </row>
    <row r="84" ht="11.25">
      <c r="A84" s="31"/>
    </row>
    <row r="85" ht="11.25">
      <c r="A85" s="31"/>
    </row>
    <row r="86" ht="11.25">
      <c r="A86" s="31"/>
    </row>
    <row r="87" ht="11.25">
      <c r="A87" s="31"/>
    </row>
    <row r="88" ht="11.25">
      <c r="A88" s="31"/>
    </row>
    <row r="89" ht="11.25">
      <c r="A89" s="31"/>
    </row>
    <row r="90" ht="11.25">
      <c r="A90" s="31"/>
    </row>
    <row r="91" ht="11.25">
      <c r="A91" s="31"/>
    </row>
    <row r="92" ht="11.25">
      <c r="A92" s="31"/>
    </row>
    <row r="93" ht="11.25">
      <c r="A93" s="31"/>
    </row>
    <row r="94" ht="11.25">
      <c r="A94" s="31"/>
    </row>
    <row r="95" ht="11.25">
      <c r="A95" s="31"/>
    </row>
    <row r="96" ht="11.25">
      <c r="A96" s="31"/>
    </row>
    <row r="97" ht="11.25">
      <c r="A97" s="31"/>
    </row>
    <row r="98" ht="11.25">
      <c r="A98" s="31"/>
    </row>
    <row r="99" ht="11.25">
      <c r="A99" s="31"/>
    </row>
    <row r="100" ht="11.25">
      <c r="A100" s="31"/>
    </row>
    <row r="101" ht="11.25">
      <c r="A101" s="31"/>
    </row>
    <row r="102" ht="11.25">
      <c r="A102" s="31"/>
    </row>
  </sheetData>
  <sheetProtection/>
  <mergeCells count="4">
    <mergeCell ref="A7:E8"/>
    <mergeCell ref="A10:A11"/>
    <mergeCell ref="B10:B11"/>
    <mergeCell ref="C10:C11"/>
  </mergeCells>
  <printOptions horizontalCentered="1"/>
  <pageMargins left="0.75" right="0.75" top="0.7" bottom="0.49" header="0.5" footer="0.31"/>
  <pageSetup fitToHeight="1" fitToWidth="1" horizontalDpi="600" verticalDpi="600" orientation="landscape" paperSize="9" scale="85" r:id="rId1"/>
  <headerFooter alignWithMargins="0">
    <oddFooter>&amp;LDecan Facultate de Constructii
Prof. Dr. Ing. LUCACI Gheorghe&amp;CPage &amp;P of &amp;N&amp;RCandidat
Conf. Dr. Ing. FLORESCU Constantin</oddFooter>
  </headerFooter>
</worksheet>
</file>

<file path=xl/worksheets/sheet5.xml><?xml version="1.0" encoding="utf-8"?>
<worksheet xmlns="http://schemas.openxmlformats.org/spreadsheetml/2006/main" xmlns:r="http://schemas.openxmlformats.org/officeDocument/2006/relationships">
  <sheetPr>
    <tabColor indexed="43"/>
    <pageSetUpPr fitToPage="1"/>
  </sheetPr>
  <dimension ref="A1:N100"/>
  <sheetViews>
    <sheetView view="pageLayout" zoomScaleSheetLayoutView="100" workbookViewId="0" topLeftCell="A1">
      <selection activeCell="G31" sqref="G31:I33"/>
    </sheetView>
  </sheetViews>
  <sheetFormatPr defaultColWidth="9.140625" defaultRowHeight="11.25"/>
  <cols>
    <col min="1" max="1" width="6.140625" style="0" customWidth="1"/>
    <col min="2" max="2" width="32.140625" style="0" customWidth="1"/>
    <col min="3" max="3" width="51.57421875" style="0" customWidth="1"/>
    <col min="4" max="4" width="17.8515625" style="0" bestFit="1" customWidth="1"/>
    <col min="5" max="5" width="24.421875" style="0" customWidth="1"/>
    <col min="6" max="6" width="8.28125" style="0" customWidth="1"/>
    <col min="9" max="9" width="11.8515625" style="141" customWidth="1"/>
  </cols>
  <sheetData>
    <row r="1" spans="1:9" s="1" customFormat="1" ht="11.25">
      <c r="A1" s="2" t="s">
        <v>69</v>
      </c>
      <c r="B1" s="2"/>
      <c r="I1" s="135"/>
    </row>
    <row r="2" spans="1:9" s="1" customFormat="1" ht="11.25">
      <c r="A2" s="2" t="s">
        <v>67</v>
      </c>
      <c r="B2" s="2"/>
      <c r="I2" s="135"/>
    </row>
    <row r="3" spans="1:9" s="1" customFormat="1" ht="11.25">
      <c r="A3" s="287" t="s">
        <v>68</v>
      </c>
      <c r="I3" s="135"/>
    </row>
    <row r="4" s="1" customFormat="1" ht="10.5" customHeight="1">
      <c r="I4" s="135"/>
    </row>
    <row r="5" spans="1:14" s="1" customFormat="1" ht="15">
      <c r="A5" s="3"/>
      <c r="B5" s="3"/>
      <c r="C5" s="3"/>
      <c r="D5" s="3"/>
      <c r="E5" s="3"/>
      <c r="F5" s="3"/>
      <c r="G5" s="3"/>
      <c r="H5" s="3"/>
      <c r="I5" s="136"/>
      <c r="J5" s="3"/>
      <c r="K5" s="3"/>
      <c r="L5" s="3"/>
      <c r="M5" s="3"/>
      <c r="N5" s="3"/>
    </row>
    <row r="6" spans="1:14" s="1" customFormat="1" ht="15">
      <c r="A6" s="3"/>
      <c r="B6" s="3"/>
      <c r="C6" s="3"/>
      <c r="D6" s="3"/>
      <c r="E6" s="3"/>
      <c r="F6" s="3"/>
      <c r="G6" s="3"/>
      <c r="H6" s="3"/>
      <c r="I6" s="136"/>
      <c r="J6" s="3"/>
      <c r="K6" s="3"/>
      <c r="L6" s="3"/>
      <c r="M6" s="3"/>
      <c r="N6" s="3"/>
    </row>
    <row r="7" spans="1:9" s="1" customFormat="1" ht="21" customHeight="1">
      <c r="A7" s="394" t="s">
        <v>180</v>
      </c>
      <c r="B7" s="394"/>
      <c r="C7" s="394"/>
      <c r="D7" s="394"/>
      <c r="E7" s="394"/>
      <c r="I7" s="135"/>
    </row>
    <row r="8" spans="1:14" s="1" customFormat="1" ht="12.75">
      <c r="A8" s="394"/>
      <c r="B8" s="394"/>
      <c r="C8" s="394"/>
      <c r="D8" s="394"/>
      <c r="E8" s="394"/>
      <c r="F8" s="4"/>
      <c r="G8" s="4"/>
      <c r="H8" s="4"/>
      <c r="I8" s="137"/>
      <c r="J8" s="10"/>
      <c r="K8" s="10"/>
      <c r="L8" s="10"/>
      <c r="M8" s="4"/>
      <c r="N8" s="4"/>
    </row>
    <row r="9" spans="1:14" s="1" customFormat="1" ht="12.75">
      <c r="A9" s="9"/>
      <c r="B9" s="9"/>
      <c r="C9" s="9"/>
      <c r="D9" s="9"/>
      <c r="E9" s="9"/>
      <c r="F9" s="4"/>
      <c r="G9" s="4"/>
      <c r="H9" s="4"/>
      <c r="I9" s="137"/>
      <c r="J9" s="10"/>
      <c r="K9" s="10"/>
      <c r="L9" s="10"/>
      <c r="M9" s="4"/>
      <c r="N9" s="4"/>
    </row>
    <row r="10" spans="1:14" s="1" customFormat="1" ht="12.75">
      <c r="A10" s="395"/>
      <c r="B10" s="395"/>
      <c r="C10" s="396" t="s">
        <v>279</v>
      </c>
      <c r="D10" s="11"/>
      <c r="F10" s="4"/>
      <c r="G10" s="4"/>
      <c r="H10" s="4"/>
      <c r="I10" s="137"/>
      <c r="J10" s="10"/>
      <c r="K10" s="10"/>
      <c r="L10" s="10"/>
      <c r="M10" s="4"/>
      <c r="N10" s="4"/>
    </row>
    <row r="11" spans="1:14" s="1" customFormat="1" ht="13.5" thickBot="1">
      <c r="A11" s="395"/>
      <c r="B11" s="395"/>
      <c r="C11" s="396"/>
      <c r="D11" s="11"/>
      <c r="E11" s="12"/>
      <c r="F11" s="4"/>
      <c r="G11" s="4"/>
      <c r="H11" s="4"/>
      <c r="I11" s="137"/>
      <c r="J11" s="10"/>
      <c r="K11" s="10"/>
      <c r="L11" s="10"/>
      <c r="M11" s="4"/>
      <c r="N11" s="4"/>
    </row>
    <row r="12" spans="1:14" s="15" customFormat="1" ht="36.75" customHeight="1" thickBot="1">
      <c r="A12" s="7" t="s">
        <v>263</v>
      </c>
      <c r="B12" s="7" t="s">
        <v>264</v>
      </c>
      <c r="C12" s="7" t="s">
        <v>271</v>
      </c>
      <c r="D12" s="7" t="s">
        <v>277</v>
      </c>
      <c r="E12" s="7" t="s">
        <v>269</v>
      </c>
      <c r="F12" s="7" t="s">
        <v>267</v>
      </c>
      <c r="G12" s="7" t="s">
        <v>273</v>
      </c>
      <c r="H12" s="7" t="s">
        <v>270</v>
      </c>
      <c r="I12" s="139" t="s">
        <v>156</v>
      </c>
      <c r="J12" s="10"/>
      <c r="K12" s="10"/>
      <c r="L12" s="10"/>
      <c r="M12" s="14"/>
      <c r="N12" s="14"/>
    </row>
    <row r="13" spans="1:14" s="15" customFormat="1" ht="18" customHeight="1">
      <c r="A13" s="16"/>
      <c r="B13" s="16"/>
      <c r="C13" s="17"/>
      <c r="D13" s="17"/>
      <c r="E13" s="13"/>
      <c r="F13" s="14"/>
      <c r="H13" s="14"/>
      <c r="I13" s="26">
        <f>SUM(I14:I100)</f>
        <v>8.116666666666667</v>
      </c>
      <c r="J13" s="14"/>
      <c r="K13" s="14"/>
      <c r="L13" s="14"/>
      <c r="M13" s="14"/>
      <c r="N13" s="14"/>
    </row>
    <row r="14" spans="1:14" s="15" customFormat="1" ht="73.5" customHeight="1">
      <c r="A14" s="28">
        <v>1</v>
      </c>
      <c r="B14" s="178" t="s">
        <v>311</v>
      </c>
      <c r="C14" s="179" t="s">
        <v>323</v>
      </c>
      <c r="D14" s="180" t="s">
        <v>324</v>
      </c>
      <c r="E14" s="175"/>
      <c r="F14" s="23">
        <v>2013</v>
      </c>
      <c r="G14" s="23">
        <v>337</v>
      </c>
      <c r="H14" s="19">
        <v>6</v>
      </c>
      <c r="I14" s="20">
        <f>G14/(10*H14)</f>
        <v>5.616666666666666</v>
      </c>
      <c r="J14" s="14"/>
      <c r="K14" s="14"/>
      <c r="L14" s="14"/>
      <c r="M14" s="14"/>
      <c r="N14" s="14"/>
    </row>
    <row r="15" spans="1:14" s="15" customFormat="1" ht="47.25">
      <c r="A15" s="28">
        <v>2</v>
      </c>
      <c r="B15" s="21" t="s">
        <v>11</v>
      </c>
      <c r="C15" s="18" t="s">
        <v>12</v>
      </c>
      <c r="D15" s="180" t="s">
        <v>324</v>
      </c>
      <c r="E15" s="19"/>
      <c r="F15" s="23">
        <v>2015</v>
      </c>
      <c r="G15" s="23">
        <v>100</v>
      </c>
      <c r="H15" s="19">
        <v>4</v>
      </c>
      <c r="I15" s="20">
        <f>G15/(10*H15)</f>
        <v>2.5</v>
      </c>
      <c r="J15" s="14"/>
      <c r="K15" s="14"/>
      <c r="L15" s="14"/>
      <c r="M15" s="14"/>
      <c r="N15" s="14"/>
    </row>
    <row r="16" spans="1:14" s="15" customFormat="1" ht="18.75" customHeight="1">
      <c r="A16" s="55"/>
      <c r="B16" s="16"/>
      <c r="C16" s="17"/>
      <c r="D16" s="17"/>
      <c r="E16" s="13"/>
      <c r="F16" s="14"/>
      <c r="G16" s="14"/>
      <c r="H16" s="14"/>
      <c r="I16" s="70"/>
      <c r="J16" s="14"/>
      <c r="K16" s="14"/>
      <c r="L16" s="14"/>
      <c r="M16" s="14"/>
      <c r="N16" s="14"/>
    </row>
    <row r="17" spans="1:14" s="15" customFormat="1" ht="18" customHeight="1">
      <c r="A17" s="29"/>
      <c r="B17" s="16"/>
      <c r="C17" s="17"/>
      <c r="D17" s="17"/>
      <c r="E17" s="13"/>
      <c r="F17" s="14"/>
      <c r="G17" s="14"/>
      <c r="H17" s="14"/>
      <c r="I17" s="70"/>
      <c r="J17" s="14"/>
      <c r="K17" s="14"/>
      <c r="L17" s="14"/>
      <c r="M17" s="14"/>
      <c r="N17" s="14"/>
    </row>
    <row r="18" spans="1:14" s="15" customFormat="1" ht="18" customHeight="1">
      <c r="A18" s="29"/>
      <c r="B18" s="16"/>
      <c r="C18" s="17"/>
      <c r="D18" s="17"/>
      <c r="E18" s="13"/>
      <c r="F18" s="14"/>
      <c r="G18" s="14"/>
      <c r="H18" s="14"/>
      <c r="I18" s="70"/>
      <c r="J18" s="14"/>
      <c r="K18" s="14"/>
      <c r="L18" s="14"/>
      <c r="M18" s="14"/>
      <c r="N18" s="14"/>
    </row>
    <row r="19" spans="1:14" s="15" customFormat="1" ht="18.75" customHeight="1">
      <c r="A19" s="29"/>
      <c r="B19" s="16"/>
      <c r="C19" s="17"/>
      <c r="D19" s="17"/>
      <c r="E19" s="13"/>
      <c r="F19" s="14"/>
      <c r="G19" s="14"/>
      <c r="H19" s="14"/>
      <c r="I19" s="70"/>
      <c r="J19" s="14"/>
      <c r="K19" s="14"/>
      <c r="L19" s="14"/>
      <c r="M19" s="14"/>
      <c r="N19" s="14"/>
    </row>
    <row r="20" spans="1:14" ht="11.25">
      <c r="A20" s="30"/>
      <c r="B20" s="5"/>
      <c r="C20" s="5"/>
      <c r="D20" s="5"/>
      <c r="E20" s="5"/>
      <c r="F20" s="5"/>
      <c r="G20" s="5"/>
      <c r="H20" s="5"/>
      <c r="I20" s="138"/>
      <c r="J20" s="5"/>
      <c r="K20" s="5"/>
      <c r="L20" s="5"/>
      <c r="M20" s="5"/>
      <c r="N20" s="5"/>
    </row>
    <row r="21" spans="1:14" ht="11.25">
      <c r="A21" s="30"/>
      <c r="B21" s="5"/>
      <c r="C21" s="5"/>
      <c r="D21" s="5"/>
      <c r="E21" s="5"/>
      <c r="F21" s="5"/>
      <c r="G21" s="5"/>
      <c r="H21" s="5"/>
      <c r="I21" s="138"/>
      <c r="J21" s="5"/>
      <c r="K21" s="5"/>
      <c r="L21" s="5"/>
      <c r="M21" s="5"/>
      <c r="N21" s="5"/>
    </row>
    <row r="22" spans="1:14" ht="11.25">
      <c r="A22" s="30"/>
      <c r="B22" s="5"/>
      <c r="C22" s="5"/>
      <c r="D22" s="5"/>
      <c r="E22" s="5"/>
      <c r="F22" s="5"/>
      <c r="G22" s="5"/>
      <c r="H22" s="5"/>
      <c r="I22" s="138"/>
      <c r="J22" s="5"/>
      <c r="K22" s="5"/>
      <c r="L22" s="5"/>
      <c r="M22" s="5"/>
      <c r="N22" s="5"/>
    </row>
    <row r="23" spans="1:14" ht="11.25">
      <c r="A23" s="30"/>
      <c r="B23" s="5"/>
      <c r="C23" s="5"/>
      <c r="D23" s="5"/>
      <c r="E23" s="5"/>
      <c r="F23" s="5"/>
      <c r="G23" s="5"/>
      <c r="H23" s="5"/>
      <c r="I23" s="138"/>
      <c r="J23" s="5"/>
      <c r="K23" s="5"/>
      <c r="L23" s="5"/>
      <c r="M23" s="5"/>
      <c r="N23" s="5"/>
    </row>
    <row r="24" spans="1:14" ht="11.25">
      <c r="A24" s="30"/>
      <c r="B24" s="5"/>
      <c r="C24" s="5"/>
      <c r="D24" s="5"/>
      <c r="E24" s="5"/>
      <c r="F24" s="5"/>
      <c r="G24" s="5"/>
      <c r="H24" s="5"/>
      <c r="I24" s="138"/>
      <c r="J24" s="5"/>
      <c r="K24" s="5"/>
      <c r="L24" s="5"/>
      <c r="M24" s="5"/>
      <c r="N24" s="5"/>
    </row>
    <row r="25" spans="1:14" ht="11.25">
      <c r="A25" s="30"/>
      <c r="B25" s="5"/>
      <c r="C25" s="5"/>
      <c r="D25" s="5"/>
      <c r="E25" s="5"/>
      <c r="F25" s="5"/>
      <c r="G25" s="5"/>
      <c r="H25" s="5"/>
      <c r="I25" s="138"/>
      <c r="J25" s="5"/>
      <c r="K25" s="5"/>
      <c r="L25" s="5"/>
      <c r="M25" s="5"/>
      <c r="N25" s="5"/>
    </row>
    <row r="26" spans="1:14" ht="11.25">
      <c r="A26" s="30"/>
      <c r="B26" s="5"/>
      <c r="C26" s="5"/>
      <c r="D26" s="5"/>
      <c r="E26" s="5"/>
      <c r="F26" s="5"/>
      <c r="G26" s="5"/>
      <c r="H26" s="5"/>
      <c r="I26" s="138"/>
      <c r="J26" s="5"/>
      <c r="K26" s="5"/>
      <c r="L26" s="5"/>
      <c r="M26" s="5"/>
      <c r="N26" s="5"/>
    </row>
    <row r="27" spans="1:14" ht="11.25">
      <c r="A27" s="30"/>
      <c r="B27" s="5"/>
      <c r="C27" s="5"/>
      <c r="D27" s="5"/>
      <c r="E27" s="5"/>
      <c r="F27" s="5"/>
      <c r="G27" s="5"/>
      <c r="H27" s="5"/>
      <c r="I27" s="138"/>
      <c r="J27" s="5"/>
      <c r="K27" s="5"/>
      <c r="L27" s="5"/>
      <c r="M27" s="5"/>
      <c r="N27" s="5"/>
    </row>
    <row r="28" spans="1:14" ht="11.25">
      <c r="A28" s="30"/>
      <c r="B28" s="5"/>
      <c r="C28" s="5"/>
      <c r="D28" s="5"/>
      <c r="E28" s="5"/>
      <c r="F28" s="5"/>
      <c r="G28" s="5"/>
      <c r="H28" s="5"/>
      <c r="I28" s="138"/>
      <c r="J28" s="5"/>
      <c r="K28" s="5"/>
      <c r="L28" s="5"/>
      <c r="M28" s="5"/>
      <c r="N28" s="5"/>
    </row>
    <row r="29" spans="1:14" ht="11.25">
      <c r="A29" s="30"/>
      <c r="B29" s="5"/>
      <c r="C29" s="5"/>
      <c r="D29" s="5"/>
      <c r="E29" s="5"/>
      <c r="F29" s="5"/>
      <c r="G29" s="5"/>
      <c r="H29" s="5"/>
      <c r="I29" s="138"/>
      <c r="J29" s="5"/>
      <c r="K29" s="5"/>
      <c r="L29" s="5"/>
      <c r="M29" s="5"/>
      <c r="N29" s="5"/>
    </row>
    <row r="30" spans="1:14" ht="11.25">
      <c r="A30" s="30"/>
      <c r="B30" s="5"/>
      <c r="C30" s="5"/>
      <c r="D30" s="5"/>
      <c r="E30" s="5"/>
      <c r="F30" s="5"/>
      <c r="G30" s="5"/>
      <c r="H30" s="5"/>
      <c r="I30" s="138"/>
      <c r="J30" s="5"/>
      <c r="K30" s="5"/>
      <c r="L30" s="5"/>
      <c r="M30" s="5"/>
      <c r="N30" s="5"/>
    </row>
    <row r="31" spans="1:14" ht="11.25">
      <c r="A31" s="30"/>
      <c r="B31" s="5"/>
      <c r="C31" s="5"/>
      <c r="D31" s="5"/>
      <c r="E31" s="5"/>
      <c r="F31" s="5"/>
      <c r="G31" s="5"/>
      <c r="H31" s="5"/>
      <c r="I31" s="138"/>
      <c r="J31" s="5"/>
      <c r="K31" s="5"/>
      <c r="L31" s="5"/>
      <c r="M31" s="5"/>
      <c r="N31" s="5"/>
    </row>
    <row r="32" spans="1:14" ht="11.25">
      <c r="A32" s="30"/>
      <c r="B32" s="5"/>
      <c r="C32" s="5"/>
      <c r="D32" s="5"/>
      <c r="E32" s="5"/>
      <c r="F32" s="5"/>
      <c r="G32" s="5"/>
      <c r="H32" s="5"/>
      <c r="I32" s="138"/>
      <c r="J32" s="5"/>
      <c r="K32" s="5"/>
      <c r="L32" s="5"/>
      <c r="M32" s="5"/>
      <c r="N32" s="5"/>
    </row>
    <row r="33" spans="1:14" ht="11.25">
      <c r="A33" s="30"/>
      <c r="B33" s="5"/>
      <c r="C33" s="5"/>
      <c r="D33" s="5"/>
      <c r="E33" s="5"/>
      <c r="F33" s="5"/>
      <c r="G33" s="5"/>
      <c r="H33" s="5"/>
      <c r="I33" s="138"/>
      <c r="J33" s="5"/>
      <c r="K33" s="5"/>
      <c r="L33" s="5"/>
      <c r="M33" s="5"/>
      <c r="N33" s="5"/>
    </row>
    <row r="34" spans="1:14" ht="11.25">
      <c r="A34" s="30"/>
      <c r="B34" s="5"/>
      <c r="C34" s="5"/>
      <c r="D34" s="5"/>
      <c r="E34" s="5"/>
      <c r="F34" s="5"/>
      <c r="G34" s="5"/>
      <c r="H34" s="5"/>
      <c r="I34" s="138"/>
      <c r="J34" s="5"/>
      <c r="K34" s="5"/>
      <c r="L34" s="5"/>
      <c r="M34" s="5"/>
      <c r="N34" s="5"/>
    </row>
    <row r="35" spans="1:14" ht="11.25">
      <c r="A35" s="30"/>
      <c r="B35" s="5"/>
      <c r="C35" s="5"/>
      <c r="D35" s="5"/>
      <c r="E35" s="5"/>
      <c r="F35" s="5"/>
      <c r="G35" s="5"/>
      <c r="H35" s="5"/>
      <c r="I35" s="138"/>
      <c r="J35" s="5"/>
      <c r="K35" s="5"/>
      <c r="L35" s="5"/>
      <c r="M35" s="5"/>
      <c r="N35" s="5"/>
    </row>
    <row r="36" spans="1:14" ht="11.25">
      <c r="A36" s="30"/>
      <c r="B36" s="5"/>
      <c r="C36" s="5"/>
      <c r="D36" s="5"/>
      <c r="E36" s="5"/>
      <c r="F36" s="5"/>
      <c r="G36" s="5"/>
      <c r="H36" s="5"/>
      <c r="I36" s="138"/>
      <c r="J36" s="5"/>
      <c r="K36" s="5"/>
      <c r="L36" s="5"/>
      <c r="M36" s="5"/>
      <c r="N36" s="5"/>
    </row>
    <row r="37" spans="1:14" ht="11.25">
      <c r="A37" s="30"/>
      <c r="B37" s="5"/>
      <c r="C37" s="5"/>
      <c r="D37" s="5"/>
      <c r="E37" s="5"/>
      <c r="F37" s="5"/>
      <c r="G37" s="5"/>
      <c r="H37" s="5"/>
      <c r="I37" s="138"/>
      <c r="J37" s="5"/>
      <c r="K37" s="5"/>
      <c r="L37" s="5"/>
      <c r="M37" s="5"/>
      <c r="N37" s="5"/>
    </row>
    <row r="38" spans="1:14" ht="11.25">
      <c r="A38" s="30"/>
      <c r="B38" s="5"/>
      <c r="C38" s="5"/>
      <c r="D38" s="5"/>
      <c r="E38" s="5"/>
      <c r="F38" s="5"/>
      <c r="G38" s="5"/>
      <c r="H38" s="5"/>
      <c r="I38" s="138"/>
      <c r="J38" s="5"/>
      <c r="K38" s="5"/>
      <c r="L38" s="5"/>
      <c r="M38" s="5"/>
      <c r="N38" s="5"/>
    </row>
    <row r="39" spans="1:14" ht="11.25">
      <c r="A39" s="30"/>
      <c r="B39" s="5"/>
      <c r="C39" s="5"/>
      <c r="D39" s="5"/>
      <c r="E39" s="5"/>
      <c r="F39" s="5"/>
      <c r="G39" s="5"/>
      <c r="H39" s="5"/>
      <c r="I39" s="138"/>
      <c r="J39" s="5"/>
      <c r="K39" s="5"/>
      <c r="L39" s="5"/>
      <c r="M39" s="5"/>
      <c r="N39" s="5"/>
    </row>
    <row r="40" spans="1:14" ht="11.25">
      <c r="A40" s="30"/>
      <c r="B40" s="5"/>
      <c r="C40" s="5"/>
      <c r="D40" s="5"/>
      <c r="E40" s="5"/>
      <c r="F40" s="5"/>
      <c r="G40" s="5"/>
      <c r="H40" s="5"/>
      <c r="I40" s="138"/>
      <c r="J40" s="5"/>
      <c r="K40" s="5"/>
      <c r="L40" s="5"/>
      <c r="M40" s="5"/>
      <c r="N40" s="5"/>
    </row>
    <row r="41" spans="1:14" ht="11.25">
      <c r="A41" s="30"/>
      <c r="B41" s="5"/>
      <c r="C41" s="5"/>
      <c r="D41" s="5"/>
      <c r="E41" s="5"/>
      <c r="F41" s="5"/>
      <c r="G41" s="5"/>
      <c r="H41" s="5"/>
      <c r="I41" s="138"/>
      <c r="J41" s="5"/>
      <c r="K41" s="5"/>
      <c r="L41" s="5"/>
      <c r="M41" s="5"/>
      <c r="N41" s="5"/>
    </row>
    <row r="42" spans="1:14" ht="11.25">
      <c r="A42" s="30"/>
      <c r="B42" s="5"/>
      <c r="C42" s="5"/>
      <c r="D42" s="5"/>
      <c r="E42" s="5"/>
      <c r="F42" s="5"/>
      <c r="G42" s="5"/>
      <c r="H42" s="5"/>
      <c r="I42" s="138"/>
      <c r="J42" s="5"/>
      <c r="K42" s="5"/>
      <c r="L42" s="5"/>
      <c r="M42" s="5"/>
      <c r="N42" s="5"/>
    </row>
    <row r="43" spans="1:14" ht="11.25">
      <c r="A43" s="30"/>
      <c r="B43" s="5"/>
      <c r="C43" s="5"/>
      <c r="D43" s="5"/>
      <c r="E43" s="5"/>
      <c r="F43" s="5"/>
      <c r="G43" s="5"/>
      <c r="H43" s="5"/>
      <c r="I43" s="138"/>
      <c r="J43" s="5"/>
      <c r="K43" s="5"/>
      <c r="L43" s="5"/>
      <c r="M43" s="5"/>
      <c r="N43" s="5"/>
    </row>
    <row r="44" spans="1:14" ht="11.25">
      <c r="A44" s="30"/>
      <c r="B44" s="5"/>
      <c r="C44" s="5"/>
      <c r="D44" s="5"/>
      <c r="E44" s="5"/>
      <c r="F44" s="5"/>
      <c r="G44" s="5"/>
      <c r="H44" s="5"/>
      <c r="I44" s="138"/>
      <c r="J44" s="5"/>
      <c r="K44" s="5"/>
      <c r="L44" s="5"/>
      <c r="M44" s="5"/>
      <c r="N44" s="5"/>
    </row>
    <row r="45" spans="1:14" ht="11.25">
      <c r="A45" s="30"/>
      <c r="B45" s="5"/>
      <c r="C45" s="5"/>
      <c r="D45" s="5"/>
      <c r="E45" s="5"/>
      <c r="F45" s="5"/>
      <c r="G45" s="5"/>
      <c r="H45" s="5"/>
      <c r="I45" s="138"/>
      <c r="J45" s="5"/>
      <c r="K45" s="5"/>
      <c r="L45" s="5"/>
      <c r="M45" s="5"/>
      <c r="N45" s="5"/>
    </row>
    <row r="46" spans="1:14" ht="11.25">
      <c r="A46" s="30"/>
      <c r="B46" s="5"/>
      <c r="C46" s="5"/>
      <c r="D46" s="5"/>
      <c r="E46" s="5"/>
      <c r="F46" s="5"/>
      <c r="G46" s="5"/>
      <c r="H46" s="5"/>
      <c r="I46" s="138"/>
      <c r="J46" s="5"/>
      <c r="K46" s="5"/>
      <c r="L46" s="5"/>
      <c r="M46" s="5"/>
      <c r="N46" s="5"/>
    </row>
    <row r="47" ht="11.25">
      <c r="A47" s="31"/>
    </row>
    <row r="48" ht="11.25">
      <c r="A48" s="31"/>
    </row>
    <row r="49" ht="11.25">
      <c r="A49" s="31"/>
    </row>
    <row r="50" ht="11.25">
      <c r="A50" s="31"/>
    </row>
    <row r="51" ht="11.25">
      <c r="A51" s="31"/>
    </row>
    <row r="52" ht="11.25">
      <c r="A52" s="31"/>
    </row>
    <row r="53" ht="11.25">
      <c r="A53" s="31"/>
    </row>
    <row r="54" ht="11.25">
      <c r="A54" s="31"/>
    </row>
    <row r="55" ht="11.25">
      <c r="A55" s="31"/>
    </row>
    <row r="56" ht="11.25">
      <c r="A56" s="31"/>
    </row>
    <row r="57" ht="11.25">
      <c r="A57" s="31"/>
    </row>
    <row r="58" ht="11.25">
      <c r="A58" s="31"/>
    </row>
    <row r="59" ht="11.25">
      <c r="A59" s="31"/>
    </row>
    <row r="60" ht="11.25">
      <c r="A60" s="31"/>
    </row>
    <row r="61" ht="11.25">
      <c r="A61" s="31"/>
    </row>
    <row r="62" ht="11.25">
      <c r="A62" s="31"/>
    </row>
    <row r="63" ht="11.25">
      <c r="A63" s="31"/>
    </row>
    <row r="64" ht="11.25">
      <c r="A64" s="31"/>
    </row>
    <row r="65" ht="11.25">
      <c r="A65" s="31"/>
    </row>
    <row r="66" ht="11.25">
      <c r="A66" s="31"/>
    </row>
    <row r="67" ht="11.25">
      <c r="A67" s="31"/>
    </row>
    <row r="68" ht="11.25">
      <c r="A68" s="31"/>
    </row>
    <row r="69" ht="11.25">
      <c r="A69" s="31"/>
    </row>
    <row r="70" ht="11.25">
      <c r="A70" s="31"/>
    </row>
    <row r="71" ht="11.25">
      <c r="A71" s="31"/>
    </row>
    <row r="72" ht="11.25">
      <c r="A72" s="31"/>
    </row>
    <row r="73" ht="11.25">
      <c r="A73" s="31"/>
    </row>
    <row r="74" ht="11.25">
      <c r="A74" s="31"/>
    </row>
    <row r="75" ht="11.25">
      <c r="A75" s="31"/>
    </row>
    <row r="76" ht="11.25">
      <c r="A76" s="31"/>
    </row>
    <row r="77" ht="11.25">
      <c r="A77" s="31"/>
    </row>
    <row r="78" ht="11.25">
      <c r="A78" s="31"/>
    </row>
    <row r="79" ht="11.25">
      <c r="A79" s="31"/>
    </row>
    <row r="80" ht="11.25">
      <c r="A80" s="31"/>
    </row>
    <row r="81" ht="11.25">
      <c r="A81" s="31"/>
    </row>
    <row r="82" ht="11.25">
      <c r="A82" s="31"/>
    </row>
    <row r="83" ht="11.25">
      <c r="A83" s="31"/>
    </row>
    <row r="84" ht="11.25">
      <c r="A84" s="31"/>
    </row>
    <row r="85" ht="11.25">
      <c r="A85" s="31"/>
    </row>
    <row r="86" ht="11.25">
      <c r="A86" s="31"/>
    </row>
    <row r="87" ht="11.25">
      <c r="A87" s="31"/>
    </row>
    <row r="88" ht="11.25">
      <c r="A88" s="31"/>
    </row>
    <row r="89" ht="11.25">
      <c r="A89" s="31"/>
    </row>
    <row r="90" ht="11.25">
      <c r="A90" s="31"/>
    </row>
    <row r="91" ht="11.25">
      <c r="A91" s="31"/>
    </row>
    <row r="92" ht="11.25">
      <c r="A92" s="31"/>
    </row>
    <row r="93" ht="11.25">
      <c r="A93" s="31"/>
    </row>
    <row r="94" ht="11.25">
      <c r="A94" s="31"/>
    </row>
    <row r="95" ht="11.25">
      <c r="A95" s="31"/>
    </row>
    <row r="96" ht="11.25">
      <c r="A96" s="31"/>
    </row>
    <row r="97" ht="11.25">
      <c r="A97" s="31"/>
    </row>
    <row r="98" ht="11.25">
      <c r="A98" s="31"/>
    </row>
    <row r="99" ht="11.25">
      <c r="A99" s="31"/>
    </row>
    <row r="100" ht="11.25">
      <c r="A100" s="31"/>
    </row>
  </sheetData>
  <sheetProtection/>
  <mergeCells count="4">
    <mergeCell ref="A7:E8"/>
    <mergeCell ref="A10:A11"/>
    <mergeCell ref="B10:B11"/>
    <mergeCell ref="C10:C11"/>
  </mergeCells>
  <printOptions horizontalCentered="1"/>
  <pageMargins left="0.75" right="0.75" top="0.7" bottom="0.49" header="0.5" footer="0.31"/>
  <pageSetup fitToHeight="1" fitToWidth="1" horizontalDpi="600" verticalDpi="600" orientation="landscape" paperSize="9" scale="87" r:id="rId1"/>
  <headerFooter alignWithMargins="0">
    <oddFooter>&amp;LDecan Facultate de Constructii
Prof. Dr. Ing. LUCACI Gheorghe&amp;CPage &amp;P of &amp;N&amp;RCandidat
Conf. Dr. Ing. FLORESCU Constantin</oddFooter>
  </headerFooter>
</worksheet>
</file>

<file path=xl/worksheets/sheet6.xml><?xml version="1.0" encoding="utf-8"?>
<worksheet xmlns="http://schemas.openxmlformats.org/spreadsheetml/2006/main" xmlns:r="http://schemas.openxmlformats.org/officeDocument/2006/relationships">
  <sheetPr>
    <tabColor indexed="43"/>
    <pageSetUpPr fitToPage="1"/>
  </sheetPr>
  <dimension ref="A1:N112"/>
  <sheetViews>
    <sheetView view="pageLayout" zoomScaleSheetLayoutView="90" workbookViewId="0" topLeftCell="A1">
      <selection activeCell="I24" sqref="I24"/>
    </sheetView>
  </sheetViews>
  <sheetFormatPr defaultColWidth="9.140625" defaultRowHeight="11.25"/>
  <cols>
    <col min="1" max="1" width="6.140625" style="0" customWidth="1"/>
    <col min="2" max="2" width="32.140625" style="0" customWidth="1"/>
    <col min="3" max="3" width="43.421875" style="0" customWidth="1"/>
    <col min="4" max="4" width="21.57421875" style="0" customWidth="1"/>
    <col min="5" max="5" width="33.421875" style="0" customWidth="1"/>
    <col min="6" max="6" width="8.28125" style="0" customWidth="1"/>
    <col min="7" max="7" width="14.28125" style="0" bestFit="1" customWidth="1"/>
    <col min="9" max="9" width="11.8515625" style="0" customWidth="1"/>
  </cols>
  <sheetData>
    <row r="1" spans="1:2" s="1" customFormat="1" ht="11.25">
      <c r="A1" s="2" t="s">
        <v>69</v>
      </c>
      <c r="B1" s="2"/>
    </row>
    <row r="2" spans="1:2" s="1" customFormat="1" ht="11.25">
      <c r="A2" s="2" t="s">
        <v>67</v>
      </c>
      <c r="B2" s="2"/>
    </row>
    <row r="3" s="1" customFormat="1" ht="11.25">
      <c r="A3" s="287" t="s">
        <v>68</v>
      </c>
    </row>
    <row r="4" s="1" customFormat="1" ht="10.5" customHeight="1"/>
    <row r="5" spans="1:14" s="1" customFormat="1" ht="15">
      <c r="A5" s="3"/>
      <c r="B5" s="3"/>
      <c r="C5" s="3"/>
      <c r="D5" s="3"/>
      <c r="E5" s="3"/>
      <c r="F5" s="3"/>
      <c r="G5" s="3"/>
      <c r="H5" s="3"/>
      <c r="I5" s="3"/>
      <c r="J5" s="3"/>
      <c r="K5" s="3"/>
      <c r="L5" s="3"/>
      <c r="M5" s="3"/>
      <c r="N5" s="3"/>
    </row>
    <row r="6" spans="1:14" s="1" customFormat="1" ht="15">
      <c r="A6" s="3"/>
      <c r="B6" s="3"/>
      <c r="C6" s="3"/>
      <c r="D6" s="3"/>
      <c r="E6" s="3"/>
      <c r="F6" s="3"/>
      <c r="G6" s="3"/>
      <c r="H6" s="3"/>
      <c r="I6" s="3"/>
      <c r="J6" s="3"/>
      <c r="K6" s="3"/>
      <c r="L6" s="3"/>
      <c r="M6" s="3"/>
      <c r="N6" s="3"/>
    </row>
    <row r="7" spans="1:5" s="1" customFormat="1" ht="21" customHeight="1">
      <c r="A7" s="394" t="s">
        <v>180</v>
      </c>
      <c r="B7" s="394"/>
      <c r="C7" s="394"/>
      <c r="D7" s="394"/>
      <c r="E7" s="394"/>
    </row>
    <row r="8" spans="1:14" s="1" customFormat="1" ht="12.75">
      <c r="A8" s="394"/>
      <c r="B8" s="394"/>
      <c r="C8" s="394"/>
      <c r="D8" s="394"/>
      <c r="E8" s="394"/>
      <c r="F8" s="4"/>
      <c r="G8" s="4"/>
      <c r="H8" s="4"/>
      <c r="I8" s="4"/>
      <c r="J8" s="10"/>
      <c r="K8" s="10"/>
      <c r="L8" s="10"/>
      <c r="M8" s="4"/>
      <c r="N8" s="4"/>
    </row>
    <row r="9" spans="1:14" s="1" customFormat="1" ht="12.75">
      <c r="A9" s="9"/>
      <c r="B9" s="9"/>
      <c r="C9" s="9"/>
      <c r="D9" s="9"/>
      <c r="E9" s="9"/>
      <c r="F9" s="4"/>
      <c r="G9" s="4"/>
      <c r="H9" s="4"/>
      <c r="I9" s="4"/>
      <c r="J9" s="10"/>
      <c r="K9" s="10"/>
      <c r="L9" s="10"/>
      <c r="M9" s="4"/>
      <c r="N9" s="4"/>
    </row>
    <row r="10" spans="1:14" s="1" customFormat="1" ht="12.75">
      <c r="A10" s="395"/>
      <c r="B10" s="395"/>
      <c r="C10" s="396" t="s">
        <v>281</v>
      </c>
      <c r="D10" s="11"/>
      <c r="F10" s="4"/>
      <c r="G10" s="4"/>
      <c r="H10" s="4"/>
      <c r="I10" s="4"/>
      <c r="J10" s="10"/>
      <c r="K10" s="10"/>
      <c r="L10" s="10"/>
      <c r="M10" s="4"/>
      <c r="N10" s="4"/>
    </row>
    <row r="11" spans="1:14" s="1" customFormat="1" ht="13.5" thickBot="1">
      <c r="A11" s="395"/>
      <c r="B11" s="395"/>
      <c r="C11" s="396"/>
      <c r="D11" s="11"/>
      <c r="E11" s="12"/>
      <c r="F11" s="4"/>
      <c r="G11" s="4"/>
      <c r="H11" s="4"/>
      <c r="I11" s="4"/>
      <c r="J11" s="10"/>
      <c r="K11" s="10"/>
      <c r="L11" s="10"/>
      <c r="M11" s="4"/>
      <c r="N11" s="4"/>
    </row>
    <row r="12" spans="1:14" s="15" customFormat="1" ht="36.75" customHeight="1" thickBot="1">
      <c r="A12" s="7" t="s">
        <v>263</v>
      </c>
      <c r="B12" s="7" t="s">
        <v>264</v>
      </c>
      <c r="C12" s="7" t="s">
        <v>280</v>
      </c>
      <c r="D12" s="7" t="s">
        <v>277</v>
      </c>
      <c r="E12" s="7" t="s">
        <v>269</v>
      </c>
      <c r="F12" s="7" t="s">
        <v>267</v>
      </c>
      <c r="G12" s="7" t="s">
        <v>273</v>
      </c>
      <c r="H12" s="7" t="s">
        <v>270</v>
      </c>
      <c r="I12" s="7" t="s">
        <v>156</v>
      </c>
      <c r="J12" s="10"/>
      <c r="K12" s="10"/>
      <c r="L12" s="10"/>
      <c r="M12" s="14"/>
      <c r="N12" s="14"/>
    </row>
    <row r="13" spans="1:14" s="15" customFormat="1" ht="18" customHeight="1">
      <c r="A13" s="16"/>
      <c r="B13" s="16"/>
      <c r="C13" s="17"/>
      <c r="D13" s="17"/>
      <c r="E13" s="13"/>
      <c r="F13" s="14"/>
      <c r="H13" s="14"/>
      <c r="I13" s="66">
        <f>SUM(I14:I101)</f>
        <v>3.0433333333333334</v>
      </c>
      <c r="J13" s="14"/>
      <c r="K13" s="14"/>
      <c r="L13" s="14"/>
      <c r="M13" s="14"/>
      <c r="N13" s="14"/>
    </row>
    <row r="14" spans="1:14" s="15" customFormat="1" ht="56.25">
      <c r="A14" s="23">
        <v>1</v>
      </c>
      <c r="B14" s="177" t="s">
        <v>312</v>
      </c>
      <c r="C14" s="21" t="s">
        <v>325</v>
      </c>
      <c r="D14" s="180" t="s">
        <v>327</v>
      </c>
      <c r="E14" s="180" t="s">
        <v>328</v>
      </c>
      <c r="F14" s="23">
        <v>2013</v>
      </c>
      <c r="G14" s="23">
        <v>210</v>
      </c>
      <c r="H14" s="23">
        <v>9</v>
      </c>
      <c r="I14" s="24">
        <f>G14/(20*H14)</f>
        <v>1.1666666666666667</v>
      </c>
      <c r="J14" s="14"/>
      <c r="K14" s="14"/>
      <c r="L14" s="14"/>
      <c r="M14" s="14"/>
      <c r="N14" s="14"/>
    </row>
    <row r="15" spans="1:14" s="15" customFormat="1" ht="78.75">
      <c r="A15" s="28">
        <v>2</v>
      </c>
      <c r="B15" s="21" t="s">
        <v>312</v>
      </c>
      <c r="C15" s="21" t="s">
        <v>325</v>
      </c>
      <c r="D15" s="24" t="s">
        <v>326</v>
      </c>
      <c r="E15" s="19"/>
      <c r="F15" s="23">
        <v>2013</v>
      </c>
      <c r="G15" s="23">
        <v>210</v>
      </c>
      <c r="H15" s="23">
        <v>9</v>
      </c>
      <c r="I15" s="24">
        <f>G15/(20*H15)</f>
        <v>1.1666666666666667</v>
      </c>
      <c r="J15" s="36"/>
      <c r="K15" s="14"/>
      <c r="L15" s="14"/>
      <c r="M15" s="14"/>
      <c r="N15" s="14"/>
    </row>
    <row r="16" spans="1:14" s="15" customFormat="1" ht="63">
      <c r="A16" s="28">
        <v>3</v>
      </c>
      <c r="B16" s="21" t="s">
        <v>13</v>
      </c>
      <c r="C16" s="18" t="s">
        <v>14</v>
      </c>
      <c r="D16" s="24" t="s">
        <v>15</v>
      </c>
      <c r="E16" s="19"/>
      <c r="F16" s="23">
        <v>2015</v>
      </c>
      <c r="G16" s="278">
        <v>71</v>
      </c>
      <c r="H16" s="19">
        <v>5</v>
      </c>
      <c r="I16" s="24">
        <f>G16/(20*H16)</f>
        <v>0.71</v>
      </c>
      <c r="J16" s="14"/>
      <c r="K16" s="14"/>
      <c r="L16" s="14"/>
      <c r="M16" s="14"/>
      <c r="N16" s="14"/>
    </row>
    <row r="17" spans="1:14" s="15" customFormat="1" ht="18.75" customHeight="1">
      <c r="A17" s="55"/>
      <c r="B17" s="63"/>
      <c r="C17" s="63"/>
      <c r="D17" s="69"/>
      <c r="E17" s="69"/>
      <c r="F17" s="63"/>
      <c r="G17" s="63"/>
      <c r="H17" s="63"/>
      <c r="I17" s="69"/>
      <c r="J17" s="14"/>
      <c r="K17" s="14"/>
      <c r="L17" s="14"/>
      <c r="M17" s="14"/>
      <c r="N17" s="14"/>
    </row>
    <row r="18" spans="1:14" s="15" customFormat="1" ht="18" customHeight="1">
      <c r="A18" s="55"/>
      <c r="B18" s="63"/>
      <c r="C18" s="63"/>
      <c r="D18" s="69"/>
      <c r="E18" s="69"/>
      <c r="F18" s="63"/>
      <c r="G18" s="63"/>
      <c r="H18" s="63"/>
      <c r="I18" s="69"/>
      <c r="J18" s="14"/>
      <c r="K18" s="14"/>
      <c r="L18" s="14"/>
      <c r="M18" s="14"/>
      <c r="N18" s="14"/>
    </row>
    <row r="19" spans="1:14" s="15" customFormat="1" ht="15.75">
      <c r="A19" s="55"/>
      <c r="B19" s="63"/>
      <c r="C19" s="63"/>
      <c r="D19" s="69"/>
      <c r="E19" s="69"/>
      <c r="F19" s="63"/>
      <c r="G19" s="63"/>
      <c r="H19" s="63"/>
      <c r="I19" s="69"/>
      <c r="J19" s="14"/>
      <c r="K19" s="14"/>
      <c r="L19" s="14"/>
      <c r="M19" s="14"/>
      <c r="N19" s="14"/>
    </row>
    <row r="20" spans="1:14" s="15" customFormat="1" ht="18.75" customHeight="1">
      <c r="A20" s="55"/>
      <c r="B20" s="63"/>
      <c r="C20" s="63"/>
      <c r="D20" s="69"/>
      <c r="E20" s="69"/>
      <c r="F20" s="63"/>
      <c r="G20" s="63"/>
      <c r="H20" s="63"/>
      <c r="I20" s="69"/>
      <c r="J20" s="14"/>
      <c r="K20" s="14"/>
      <c r="L20" s="14"/>
      <c r="M20" s="14"/>
      <c r="N20" s="14"/>
    </row>
    <row r="21" spans="1:14" ht="15.75">
      <c r="A21" s="55"/>
      <c r="B21" s="63"/>
      <c r="C21" s="63"/>
      <c r="D21" s="69"/>
      <c r="E21" s="69"/>
      <c r="F21" s="63"/>
      <c r="G21" s="63"/>
      <c r="H21" s="63"/>
      <c r="I21" s="69"/>
      <c r="J21" s="5"/>
      <c r="K21" s="5"/>
      <c r="L21" s="5"/>
      <c r="M21" s="5"/>
      <c r="N21" s="5"/>
    </row>
    <row r="22" spans="1:14" ht="15.75">
      <c r="A22" s="55"/>
      <c r="B22" s="63"/>
      <c r="C22" s="63"/>
      <c r="D22" s="69"/>
      <c r="E22" s="69"/>
      <c r="F22" s="63"/>
      <c r="G22" s="63"/>
      <c r="H22" s="63"/>
      <c r="I22" s="69"/>
      <c r="J22" s="5"/>
      <c r="K22" s="5"/>
      <c r="L22" s="5"/>
      <c r="M22" s="5"/>
      <c r="N22" s="5"/>
    </row>
    <row r="23" spans="1:14" ht="11.25">
      <c r="A23" s="34"/>
      <c r="B23" s="5"/>
      <c r="C23" s="5"/>
      <c r="D23" s="5"/>
      <c r="E23" s="5"/>
      <c r="F23" s="5"/>
      <c r="G23" s="5"/>
      <c r="H23" s="5"/>
      <c r="I23" s="5"/>
      <c r="J23" s="5"/>
      <c r="K23" s="5"/>
      <c r="L23" s="5"/>
      <c r="M23" s="5"/>
      <c r="N23" s="5"/>
    </row>
    <row r="24" spans="1:14" ht="11.25">
      <c r="A24" s="34"/>
      <c r="B24" s="5"/>
      <c r="C24" s="5"/>
      <c r="D24" s="5"/>
      <c r="E24" s="5"/>
      <c r="F24" s="5"/>
      <c r="G24" s="5"/>
      <c r="H24" s="5"/>
      <c r="I24" s="5"/>
      <c r="J24" s="5"/>
      <c r="K24" s="5"/>
      <c r="L24" s="5"/>
      <c r="M24" s="5"/>
      <c r="N24" s="5"/>
    </row>
    <row r="25" spans="1:14" ht="11.25">
      <c r="A25" s="34"/>
      <c r="B25" s="5"/>
      <c r="C25" s="30"/>
      <c r="D25" s="5"/>
      <c r="E25" s="5"/>
      <c r="F25" s="5"/>
      <c r="G25" s="5"/>
      <c r="H25" s="5"/>
      <c r="I25" s="5"/>
      <c r="J25" s="5"/>
      <c r="K25" s="5"/>
      <c r="L25" s="5"/>
      <c r="M25" s="5"/>
      <c r="N25" s="5"/>
    </row>
    <row r="26" spans="1:14" ht="11.25">
      <c r="A26" s="34"/>
      <c r="B26" s="5"/>
      <c r="C26" s="5"/>
      <c r="D26" s="5"/>
      <c r="E26" s="5"/>
      <c r="F26" s="5"/>
      <c r="G26" s="5"/>
      <c r="H26" s="5"/>
      <c r="I26" s="5"/>
      <c r="J26" s="5"/>
      <c r="K26" s="5"/>
      <c r="L26" s="5"/>
      <c r="M26" s="5"/>
      <c r="N26" s="5"/>
    </row>
    <row r="27" spans="1:14" ht="11.25">
      <c r="A27" s="34"/>
      <c r="B27" s="5"/>
      <c r="C27" s="5"/>
      <c r="D27" s="5"/>
      <c r="E27" s="5"/>
      <c r="F27" s="5"/>
      <c r="G27" s="5"/>
      <c r="H27" s="5"/>
      <c r="I27" s="5"/>
      <c r="J27" s="5"/>
      <c r="K27" s="5"/>
      <c r="L27" s="5"/>
      <c r="M27" s="5"/>
      <c r="N27" s="5"/>
    </row>
    <row r="28" spans="1:14" ht="11.25">
      <c r="A28" s="34"/>
      <c r="B28" s="5"/>
      <c r="C28" s="5"/>
      <c r="D28" s="5"/>
      <c r="E28" s="5"/>
      <c r="F28" s="5"/>
      <c r="G28" s="5"/>
      <c r="H28" s="5"/>
      <c r="I28" s="5"/>
      <c r="J28" s="5"/>
      <c r="K28" s="5"/>
      <c r="L28" s="5"/>
      <c r="M28" s="5"/>
      <c r="N28" s="5"/>
    </row>
    <row r="29" spans="1:14" ht="11.25">
      <c r="A29" s="34"/>
      <c r="B29" s="5"/>
      <c r="C29" s="5"/>
      <c r="D29" s="5"/>
      <c r="E29" s="5"/>
      <c r="F29" s="5"/>
      <c r="G29" s="5"/>
      <c r="H29" s="5"/>
      <c r="I29" s="5"/>
      <c r="J29" s="5"/>
      <c r="K29" s="5"/>
      <c r="L29" s="5"/>
      <c r="M29" s="5"/>
      <c r="N29" s="5"/>
    </row>
    <row r="30" spans="1:14" ht="11.25">
      <c r="A30" s="34"/>
      <c r="B30" s="5"/>
      <c r="C30" s="5"/>
      <c r="D30" s="5"/>
      <c r="E30" s="5"/>
      <c r="F30" s="5"/>
      <c r="G30" s="5"/>
      <c r="H30" s="5"/>
      <c r="I30" s="5"/>
      <c r="J30" s="5"/>
      <c r="K30" s="5"/>
      <c r="L30" s="5"/>
      <c r="M30" s="5"/>
      <c r="N30" s="5"/>
    </row>
    <row r="31" spans="1:14" ht="11.25">
      <c r="A31" s="34"/>
      <c r="B31" s="5"/>
      <c r="C31" s="5"/>
      <c r="D31" s="5"/>
      <c r="E31" s="5"/>
      <c r="F31" s="5"/>
      <c r="G31" s="5"/>
      <c r="H31" s="5"/>
      <c r="I31" s="5"/>
      <c r="J31" s="5"/>
      <c r="K31" s="5"/>
      <c r="L31" s="5"/>
      <c r="M31" s="5"/>
      <c r="N31" s="5"/>
    </row>
    <row r="32" spans="1:14" ht="11.25">
      <c r="A32" s="34"/>
      <c r="B32" s="5"/>
      <c r="C32" s="5"/>
      <c r="D32" s="5"/>
      <c r="E32" s="5"/>
      <c r="F32" s="5"/>
      <c r="G32" s="5"/>
      <c r="H32" s="5"/>
      <c r="I32" s="5"/>
      <c r="J32" s="5"/>
      <c r="K32" s="5"/>
      <c r="L32" s="5"/>
      <c r="M32" s="5"/>
      <c r="N32" s="5"/>
    </row>
    <row r="33" spans="1:14" ht="11.25">
      <c r="A33" s="34"/>
      <c r="B33" s="5"/>
      <c r="C33" s="5"/>
      <c r="D33" s="5"/>
      <c r="E33" s="5"/>
      <c r="F33" s="5"/>
      <c r="G33" s="5"/>
      <c r="H33" s="5"/>
      <c r="I33" s="5"/>
      <c r="J33" s="5"/>
      <c r="K33" s="5"/>
      <c r="L33" s="5"/>
      <c r="M33" s="5"/>
      <c r="N33" s="5"/>
    </row>
    <row r="34" spans="1:14" ht="11.25">
      <c r="A34" s="34"/>
      <c r="B34" s="5"/>
      <c r="C34" s="5"/>
      <c r="D34" s="5"/>
      <c r="E34" s="5"/>
      <c r="F34" s="5"/>
      <c r="G34" s="5"/>
      <c r="H34" s="5"/>
      <c r="I34" s="5"/>
      <c r="J34" s="5"/>
      <c r="K34" s="5"/>
      <c r="L34" s="5"/>
      <c r="M34" s="5"/>
      <c r="N34" s="5"/>
    </row>
    <row r="35" spans="1:14" ht="11.25">
      <c r="A35" s="34"/>
      <c r="B35" s="5"/>
      <c r="C35" s="5"/>
      <c r="D35" s="5"/>
      <c r="E35" s="5"/>
      <c r="F35" s="5"/>
      <c r="G35" s="5"/>
      <c r="H35" s="5"/>
      <c r="I35" s="5"/>
      <c r="J35" s="5"/>
      <c r="K35" s="5"/>
      <c r="L35" s="5"/>
      <c r="M35" s="5"/>
      <c r="N35" s="5"/>
    </row>
    <row r="36" spans="1:14" ht="11.25">
      <c r="A36" s="34"/>
      <c r="B36" s="5"/>
      <c r="C36" s="5"/>
      <c r="D36" s="5"/>
      <c r="E36" s="5"/>
      <c r="F36" s="5"/>
      <c r="G36" s="5"/>
      <c r="H36" s="5"/>
      <c r="I36" s="5"/>
      <c r="J36" s="5"/>
      <c r="K36" s="5"/>
      <c r="L36" s="5"/>
      <c r="M36" s="5"/>
      <c r="N36" s="5"/>
    </row>
    <row r="37" spans="1:14" ht="11.25">
      <c r="A37" s="34"/>
      <c r="B37" s="5"/>
      <c r="C37" s="5"/>
      <c r="D37" s="5"/>
      <c r="E37" s="5"/>
      <c r="F37" s="5"/>
      <c r="G37" s="5"/>
      <c r="H37" s="5"/>
      <c r="I37" s="5"/>
      <c r="J37" s="5"/>
      <c r="K37" s="5"/>
      <c r="L37" s="5"/>
      <c r="M37" s="5"/>
      <c r="N37" s="5"/>
    </row>
    <row r="38" spans="1:14" ht="11.25">
      <c r="A38" s="34"/>
      <c r="B38" s="5"/>
      <c r="C38" s="5"/>
      <c r="D38" s="5"/>
      <c r="E38" s="5"/>
      <c r="F38" s="5"/>
      <c r="G38" s="5"/>
      <c r="H38" s="5"/>
      <c r="I38" s="5"/>
      <c r="J38" s="5"/>
      <c r="K38" s="5"/>
      <c r="L38" s="5"/>
      <c r="M38" s="5"/>
      <c r="N38" s="5"/>
    </row>
    <row r="39" spans="1:14" ht="11.25">
      <c r="A39" s="34"/>
      <c r="B39" s="5"/>
      <c r="C39" s="5"/>
      <c r="D39" s="5"/>
      <c r="E39" s="5"/>
      <c r="F39" s="5"/>
      <c r="G39" s="5"/>
      <c r="H39" s="5"/>
      <c r="I39" s="5"/>
      <c r="J39" s="5"/>
      <c r="K39" s="5"/>
      <c r="L39" s="5"/>
      <c r="M39" s="5"/>
      <c r="N39" s="5"/>
    </row>
    <row r="40" spans="1:14" ht="11.25">
      <c r="A40" s="34"/>
      <c r="B40" s="5"/>
      <c r="C40" s="5"/>
      <c r="D40" s="5"/>
      <c r="E40" s="5"/>
      <c r="F40" s="5"/>
      <c r="G40" s="5"/>
      <c r="H40" s="5"/>
      <c r="I40" s="5"/>
      <c r="J40" s="5"/>
      <c r="K40" s="5"/>
      <c r="L40" s="5"/>
      <c r="M40" s="5"/>
      <c r="N40" s="5"/>
    </row>
    <row r="41" spans="1:14" ht="11.25">
      <c r="A41" s="34"/>
      <c r="B41" s="5"/>
      <c r="C41" s="5"/>
      <c r="D41" s="5"/>
      <c r="E41" s="5"/>
      <c r="F41" s="5"/>
      <c r="G41" s="5"/>
      <c r="H41" s="5"/>
      <c r="I41" s="5"/>
      <c r="J41" s="5"/>
      <c r="K41" s="5"/>
      <c r="L41" s="5"/>
      <c r="M41" s="5"/>
      <c r="N41" s="5"/>
    </row>
    <row r="42" spans="1:14" ht="11.25">
      <c r="A42" s="34"/>
      <c r="B42" s="5"/>
      <c r="C42" s="5"/>
      <c r="D42" s="5"/>
      <c r="E42" s="5"/>
      <c r="F42" s="5"/>
      <c r="G42" s="5"/>
      <c r="H42" s="5"/>
      <c r="I42" s="5"/>
      <c r="J42" s="5"/>
      <c r="K42" s="5"/>
      <c r="L42" s="5"/>
      <c r="M42" s="5"/>
      <c r="N42" s="5"/>
    </row>
    <row r="43" spans="1:14" ht="11.25">
      <c r="A43" s="34"/>
      <c r="B43" s="5"/>
      <c r="C43" s="5"/>
      <c r="D43" s="5"/>
      <c r="E43" s="5"/>
      <c r="F43" s="5"/>
      <c r="G43" s="5"/>
      <c r="H43" s="5"/>
      <c r="I43" s="5"/>
      <c r="J43" s="5"/>
      <c r="K43" s="5"/>
      <c r="L43" s="5"/>
      <c r="M43" s="5"/>
      <c r="N43" s="5"/>
    </row>
    <row r="44" spans="1:14" ht="11.25">
      <c r="A44" s="34"/>
      <c r="B44" s="5"/>
      <c r="C44" s="5"/>
      <c r="D44" s="5"/>
      <c r="E44" s="5"/>
      <c r="F44" s="5"/>
      <c r="G44" s="5"/>
      <c r="H44" s="5"/>
      <c r="I44" s="5"/>
      <c r="J44" s="5"/>
      <c r="K44" s="5"/>
      <c r="L44" s="5"/>
      <c r="M44" s="5"/>
      <c r="N44" s="5"/>
    </row>
    <row r="45" spans="1:14" ht="11.25">
      <c r="A45" s="34"/>
      <c r="B45" s="5"/>
      <c r="C45" s="5"/>
      <c r="D45" s="5"/>
      <c r="E45" s="5"/>
      <c r="F45" s="5"/>
      <c r="G45" s="5"/>
      <c r="H45" s="5"/>
      <c r="I45" s="5"/>
      <c r="J45" s="5"/>
      <c r="K45" s="5"/>
      <c r="L45" s="5"/>
      <c r="M45" s="5"/>
      <c r="N45" s="5"/>
    </row>
    <row r="46" spans="1:14" ht="11.25">
      <c r="A46" s="34"/>
      <c r="B46" s="5"/>
      <c r="C46" s="5"/>
      <c r="D46" s="5"/>
      <c r="E46" s="5"/>
      <c r="F46" s="5"/>
      <c r="G46" s="5"/>
      <c r="H46" s="5"/>
      <c r="I46" s="5"/>
      <c r="J46" s="5"/>
      <c r="K46" s="5"/>
      <c r="L46" s="5"/>
      <c r="M46" s="5"/>
      <c r="N46" s="5"/>
    </row>
    <row r="47" spans="1:14" ht="11.25">
      <c r="A47" s="34"/>
      <c r="B47" s="5"/>
      <c r="C47" s="5"/>
      <c r="D47" s="5"/>
      <c r="E47" s="5"/>
      <c r="F47" s="5"/>
      <c r="G47" s="5"/>
      <c r="H47" s="5"/>
      <c r="I47" s="5"/>
      <c r="J47" s="5"/>
      <c r="K47" s="5"/>
      <c r="L47" s="5"/>
      <c r="M47" s="5"/>
      <c r="N47" s="5"/>
    </row>
    <row r="48" ht="11.25">
      <c r="A48" s="35"/>
    </row>
    <row r="49" ht="11.25">
      <c r="A49" s="35"/>
    </row>
    <row r="50" ht="11.25">
      <c r="A50" s="35"/>
    </row>
    <row r="51" ht="11.25">
      <c r="A51" s="35"/>
    </row>
    <row r="52" ht="11.25">
      <c r="A52" s="35"/>
    </row>
    <row r="53" ht="11.25">
      <c r="A53" s="35"/>
    </row>
    <row r="54" ht="11.25">
      <c r="A54" s="35"/>
    </row>
    <row r="55" ht="11.25">
      <c r="A55" s="35"/>
    </row>
    <row r="56" ht="11.25">
      <c r="A56" s="35"/>
    </row>
    <row r="57" ht="11.25">
      <c r="A57" s="35"/>
    </row>
    <row r="58" ht="11.25">
      <c r="A58" s="35"/>
    </row>
    <row r="59" ht="11.25">
      <c r="A59" s="35"/>
    </row>
    <row r="60" ht="11.25">
      <c r="A60" s="35"/>
    </row>
    <row r="61" ht="11.25">
      <c r="A61" s="35"/>
    </row>
    <row r="62" ht="11.25">
      <c r="A62" s="35"/>
    </row>
    <row r="63" ht="11.25">
      <c r="A63" s="35"/>
    </row>
    <row r="64" ht="11.25">
      <c r="A64" s="35"/>
    </row>
    <row r="65" ht="11.25">
      <c r="A65" s="35"/>
    </row>
    <row r="66" ht="11.25">
      <c r="A66" s="35"/>
    </row>
    <row r="67" ht="11.25">
      <c r="A67" s="35"/>
    </row>
    <row r="68" ht="11.25">
      <c r="A68" s="35"/>
    </row>
    <row r="69" ht="11.25">
      <c r="A69" s="35"/>
    </row>
    <row r="70" ht="11.25">
      <c r="A70" s="35"/>
    </row>
    <row r="71" ht="11.25">
      <c r="A71" s="35"/>
    </row>
    <row r="72" ht="11.25">
      <c r="A72" s="35"/>
    </row>
    <row r="73" ht="11.25">
      <c r="A73" s="35"/>
    </row>
    <row r="74" ht="11.25">
      <c r="A74" s="35"/>
    </row>
    <row r="75" ht="11.25">
      <c r="A75" s="35"/>
    </row>
    <row r="76" ht="11.25">
      <c r="A76" s="35"/>
    </row>
    <row r="77" ht="11.25">
      <c r="A77" s="35"/>
    </row>
    <row r="78" ht="11.25">
      <c r="A78" s="35"/>
    </row>
    <row r="79" ht="11.25">
      <c r="A79" s="35"/>
    </row>
    <row r="80" ht="11.25">
      <c r="A80" s="35"/>
    </row>
    <row r="81" ht="11.25">
      <c r="A81" s="35"/>
    </row>
    <row r="82" ht="11.25">
      <c r="A82" s="35"/>
    </row>
    <row r="83" ht="11.25">
      <c r="A83" s="35"/>
    </row>
    <row r="84" ht="11.25">
      <c r="A84" s="35"/>
    </row>
    <row r="85" ht="11.25">
      <c r="A85" s="35"/>
    </row>
    <row r="86" ht="11.25">
      <c r="A86" s="35"/>
    </row>
    <row r="87" ht="11.25">
      <c r="A87" s="35"/>
    </row>
    <row r="88" ht="11.25">
      <c r="A88" s="35"/>
    </row>
    <row r="89" ht="11.25">
      <c r="A89" s="35"/>
    </row>
    <row r="90" ht="11.25">
      <c r="A90" s="35"/>
    </row>
    <row r="91" ht="11.25">
      <c r="A91" s="35"/>
    </row>
    <row r="92" ht="11.25">
      <c r="A92" s="35"/>
    </row>
    <row r="93" ht="11.25">
      <c r="A93" s="35"/>
    </row>
    <row r="94" ht="11.25">
      <c r="A94" s="35"/>
    </row>
    <row r="95" ht="11.25">
      <c r="A95" s="35"/>
    </row>
    <row r="96" ht="11.25">
      <c r="A96" s="35"/>
    </row>
    <row r="97" ht="11.25">
      <c r="A97" s="35"/>
    </row>
    <row r="98" ht="11.25">
      <c r="A98" s="35"/>
    </row>
    <row r="99" ht="11.25">
      <c r="A99" s="35"/>
    </row>
    <row r="100" ht="11.25">
      <c r="A100" s="35"/>
    </row>
    <row r="101" ht="11.25">
      <c r="A101" s="35"/>
    </row>
    <row r="102" ht="11.25">
      <c r="A102" s="35"/>
    </row>
    <row r="103" ht="11.25">
      <c r="A103" s="35"/>
    </row>
    <row r="104" ht="11.25">
      <c r="A104" s="35"/>
    </row>
    <row r="105" ht="11.25">
      <c r="A105" s="35"/>
    </row>
    <row r="106" ht="11.25">
      <c r="A106" s="35"/>
    </row>
    <row r="107" ht="11.25">
      <c r="A107" s="35"/>
    </row>
    <row r="108" ht="11.25">
      <c r="A108" s="35"/>
    </row>
    <row r="109" ht="11.25">
      <c r="A109" s="35"/>
    </row>
    <row r="110" ht="11.25">
      <c r="A110" s="35"/>
    </row>
    <row r="111" ht="11.25">
      <c r="A111" s="35"/>
    </row>
    <row r="112" ht="11.25">
      <c r="A112" s="35"/>
    </row>
  </sheetData>
  <sheetProtection/>
  <mergeCells count="4">
    <mergeCell ref="A7:E8"/>
    <mergeCell ref="A10:A11"/>
    <mergeCell ref="B10:B11"/>
    <mergeCell ref="C10:C11"/>
  </mergeCells>
  <printOptions horizontalCentered="1"/>
  <pageMargins left="0.75" right="0.75" top="0.7" bottom="0.49" header="0.5" footer="0.31"/>
  <pageSetup fitToHeight="1" fitToWidth="1" horizontalDpi="600" verticalDpi="600" orientation="landscape" paperSize="9" scale="82" r:id="rId1"/>
  <headerFooter differentOddEven="1" alignWithMargins="0">
    <oddFooter>&amp;LDecan Facultate de Constructii
Prof. Dr. Ing. LUCACI Gheorghe&amp;CPage &amp;P of &amp;N&amp;RCandidat
Conf. Dr. Ing FLORESCU Constantin</oddFooter>
  </headerFooter>
</worksheet>
</file>

<file path=xl/worksheets/sheet7.xml><?xml version="1.0" encoding="utf-8"?>
<worksheet xmlns="http://schemas.openxmlformats.org/spreadsheetml/2006/main" xmlns:r="http://schemas.openxmlformats.org/officeDocument/2006/relationships">
  <sheetPr>
    <tabColor indexed="43"/>
  </sheetPr>
  <dimension ref="A1:C26"/>
  <sheetViews>
    <sheetView view="pageLayout" zoomScale="80" zoomScalePageLayoutView="80" workbookViewId="0" topLeftCell="A1">
      <selection activeCell="C9" sqref="C9:C10"/>
    </sheetView>
  </sheetViews>
  <sheetFormatPr defaultColWidth="9.140625" defaultRowHeight="11.25"/>
  <cols>
    <col min="1" max="1" width="6.00390625" style="0" customWidth="1"/>
    <col min="2" max="2" width="61.421875" style="0" customWidth="1"/>
    <col min="3" max="3" width="26.421875" style="0" bestFit="1" customWidth="1"/>
    <col min="4" max="4" width="23.00390625" style="0" customWidth="1"/>
    <col min="5" max="5" width="22.140625" style="0" customWidth="1"/>
  </cols>
  <sheetData>
    <row r="1" spans="1:3" ht="11.25">
      <c r="A1" s="2" t="s">
        <v>295</v>
      </c>
      <c r="B1" s="1"/>
      <c r="C1" s="1"/>
    </row>
    <row r="2" spans="1:3" ht="11.25">
      <c r="A2" s="2" t="s">
        <v>67</v>
      </c>
      <c r="B2" s="1"/>
      <c r="C2" s="1"/>
    </row>
    <row r="3" spans="1:3" ht="11.25">
      <c r="A3" s="287" t="s">
        <v>68</v>
      </c>
      <c r="B3" s="1"/>
      <c r="C3" s="1"/>
    </row>
    <row r="4" spans="1:3" ht="11.25">
      <c r="A4" s="1"/>
      <c r="B4" s="1"/>
      <c r="C4" s="1"/>
    </row>
    <row r="5" spans="1:3" ht="15">
      <c r="A5" s="182" t="s">
        <v>16</v>
      </c>
      <c r="B5" s="182"/>
      <c r="C5" s="3"/>
    </row>
    <row r="6" spans="1:3" ht="15">
      <c r="A6" s="365" t="s">
        <v>329</v>
      </c>
      <c r="B6" s="365"/>
      <c r="C6" s="365"/>
    </row>
    <row r="7" spans="1:3" ht="11.25">
      <c r="A7" s="394" t="s">
        <v>330</v>
      </c>
      <c r="B7" s="394"/>
      <c r="C7" s="394"/>
    </row>
    <row r="8" spans="1:3" ht="11.25">
      <c r="A8" s="394"/>
      <c r="B8" s="394"/>
      <c r="C8" s="394"/>
    </row>
    <row r="9" spans="1:3" ht="11.25">
      <c r="A9" s="1"/>
      <c r="B9" s="1"/>
      <c r="C9" s="1"/>
    </row>
    <row r="10" spans="1:3" ht="22.5">
      <c r="A10" s="229" t="s">
        <v>149</v>
      </c>
      <c r="B10" s="229" t="s">
        <v>331</v>
      </c>
      <c r="C10" s="229" t="s">
        <v>156</v>
      </c>
    </row>
    <row r="11" spans="1:3" ht="12" thickBot="1">
      <c r="A11" s="186"/>
      <c r="B11" s="185"/>
      <c r="C11" s="187">
        <f>SUM(C12:C21)</f>
        <v>100</v>
      </c>
    </row>
    <row r="12" spans="1:3" ht="33.75" customHeight="1">
      <c r="A12" s="184">
        <v>1</v>
      </c>
      <c r="B12" s="178" t="s">
        <v>313</v>
      </c>
      <c r="C12" s="184">
        <v>10</v>
      </c>
    </row>
    <row r="13" spans="1:3" ht="45" customHeight="1">
      <c r="A13" s="184">
        <v>2</v>
      </c>
      <c r="B13" s="178" t="s">
        <v>314</v>
      </c>
      <c r="C13" s="184">
        <v>10</v>
      </c>
    </row>
    <row r="14" spans="1:3" ht="30.75" customHeight="1">
      <c r="A14" s="184">
        <v>3</v>
      </c>
      <c r="B14" s="178" t="s">
        <v>315</v>
      </c>
      <c r="C14" s="183">
        <v>10</v>
      </c>
    </row>
    <row r="15" spans="1:3" ht="32.25" customHeight="1">
      <c r="A15" s="184">
        <v>4</v>
      </c>
      <c r="B15" s="178" t="s">
        <v>316</v>
      </c>
      <c r="C15" s="183">
        <v>10</v>
      </c>
    </row>
    <row r="16" spans="1:3" ht="37.5" customHeight="1">
      <c r="A16" s="184">
        <v>5</v>
      </c>
      <c r="B16" s="178" t="s">
        <v>317</v>
      </c>
      <c r="C16" s="183">
        <v>10</v>
      </c>
    </row>
    <row r="17" spans="1:3" ht="38.25" customHeight="1">
      <c r="A17" s="184">
        <v>6</v>
      </c>
      <c r="B17" s="178" t="s">
        <v>318</v>
      </c>
      <c r="C17" s="183">
        <v>10</v>
      </c>
    </row>
    <row r="18" spans="1:3" ht="33.75" customHeight="1">
      <c r="A18" s="184">
        <v>7</v>
      </c>
      <c r="B18" s="178" t="s">
        <v>319</v>
      </c>
      <c r="C18" s="183">
        <v>10</v>
      </c>
    </row>
    <row r="19" spans="1:3" ht="41.25" customHeight="1">
      <c r="A19" s="184">
        <v>8</v>
      </c>
      <c r="B19" s="178" t="s">
        <v>320</v>
      </c>
      <c r="C19" s="183">
        <v>10</v>
      </c>
    </row>
    <row r="20" spans="1:3" ht="39" customHeight="1">
      <c r="A20" s="184">
        <v>9</v>
      </c>
      <c r="B20" s="178" t="s">
        <v>321</v>
      </c>
      <c r="C20" s="183">
        <v>10</v>
      </c>
    </row>
    <row r="21" spans="1:3" ht="33.75" customHeight="1">
      <c r="A21" s="184">
        <v>10</v>
      </c>
      <c r="B21" s="178" t="s">
        <v>322</v>
      </c>
      <c r="C21" s="183">
        <v>10</v>
      </c>
    </row>
    <row r="22" spans="1:2" ht="11.25">
      <c r="A22" s="5"/>
      <c r="B22" s="5"/>
    </row>
    <row r="23" spans="1:3" ht="11.25">
      <c r="A23" s="1"/>
      <c r="B23" s="5"/>
      <c r="C23" s="5"/>
    </row>
    <row r="24" spans="1:3" ht="11.25">
      <c r="A24" s="1"/>
      <c r="B24" s="5"/>
      <c r="C24" s="181"/>
    </row>
    <row r="25" spans="1:3" ht="11.25">
      <c r="A25" s="5"/>
      <c r="B25" s="5"/>
      <c r="C25" s="181"/>
    </row>
    <row r="26" ht="11.25">
      <c r="C26" s="5"/>
    </row>
  </sheetData>
  <sheetProtection/>
  <mergeCells count="2">
    <mergeCell ref="A6:C6"/>
    <mergeCell ref="A7:C8"/>
  </mergeCells>
  <printOptions/>
  <pageMargins left="0.7" right="0.7" top="0.75" bottom="0.75" header="0.3" footer="0.3"/>
  <pageSetup horizontalDpi="600" verticalDpi="600" orientation="portrait" paperSize="9" r:id="rId1"/>
  <headerFooter>
    <oddFooter>&amp;LDecan Facultate de Constructii
Prof. Dr. Ing. LUCACI Gheorghe&amp;RCandidat
Conf. Dr. Ing. FLORESCU Constantin</oddFooter>
  </headerFooter>
</worksheet>
</file>

<file path=xl/worksheets/sheet8.xml><?xml version="1.0" encoding="utf-8"?>
<worksheet xmlns="http://schemas.openxmlformats.org/spreadsheetml/2006/main" xmlns:r="http://schemas.openxmlformats.org/officeDocument/2006/relationships">
  <sheetPr>
    <tabColor indexed="43"/>
    <pageSetUpPr fitToPage="1"/>
  </sheetPr>
  <dimension ref="A1:K112"/>
  <sheetViews>
    <sheetView view="pageLayout" zoomScale="80" zoomScaleSheetLayoutView="85" zoomScalePageLayoutView="80" workbookViewId="0" topLeftCell="B1">
      <selection activeCell="B14" sqref="B14"/>
    </sheetView>
  </sheetViews>
  <sheetFormatPr defaultColWidth="9.140625" defaultRowHeight="11.25"/>
  <cols>
    <col min="1" max="1" width="6.140625" style="0" customWidth="1"/>
    <col min="2" max="2" width="63.7109375" style="0" customWidth="1"/>
    <col min="3" max="3" width="42.8515625" style="0" customWidth="1"/>
    <col min="4" max="4" width="33.57421875" style="0" customWidth="1"/>
    <col min="5" max="5" width="11.8515625" style="0" customWidth="1"/>
    <col min="6" max="6" width="11.7109375" style="0" bestFit="1" customWidth="1"/>
    <col min="7" max="7" width="18.421875" style="0" customWidth="1"/>
    <col min="8" max="9" width="10.28125" style="0" customWidth="1"/>
    <col min="10" max="10" width="15.140625" style="141" customWidth="1"/>
  </cols>
  <sheetData>
    <row r="1" spans="1:10" s="1" customFormat="1" ht="11.25">
      <c r="A1" s="2" t="s">
        <v>295</v>
      </c>
      <c r="B1" s="2"/>
      <c r="J1" s="135"/>
    </row>
    <row r="2" spans="1:10" s="1" customFormat="1" ht="11.25">
      <c r="A2" s="2" t="s">
        <v>67</v>
      </c>
      <c r="B2" s="2"/>
      <c r="J2" s="135"/>
    </row>
    <row r="3" spans="1:10" s="1" customFormat="1" ht="11.25">
      <c r="A3" s="287" t="s">
        <v>68</v>
      </c>
      <c r="J3" s="135"/>
    </row>
    <row r="4" s="1" customFormat="1" ht="10.5" customHeight="1">
      <c r="J4" s="135"/>
    </row>
    <row r="5" spans="1:11" s="1" customFormat="1" ht="15">
      <c r="A5" s="3"/>
      <c r="B5" s="3"/>
      <c r="C5" s="3"/>
      <c r="D5" s="3"/>
      <c r="E5" s="3"/>
      <c r="F5" s="3"/>
      <c r="G5" s="3"/>
      <c r="H5" s="3"/>
      <c r="I5" s="3"/>
      <c r="J5" s="136"/>
      <c r="K5" s="3"/>
    </row>
    <row r="6" spans="1:11" s="1" customFormat="1" ht="15">
      <c r="A6" s="3"/>
      <c r="B6" s="3"/>
      <c r="C6" s="3"/>
      <c r="D6" s="3"/>
      <c r="E6" s="3"/>
      <c r="F6" s="3"/>
      <c r="G6" s="3"/>
      <c r="H6" s="3"/>
      <c r="I6" s="3"/>
      <c r="J6" s="136"/>
      <c r="K6" s="3"/>
    </row>
    <row r="7" spans="1:10" s="1" customFormat="1" ht="21" customHeight="1">
      <c r="A7" s="394" t="s">
        <v>283</v>
      </c>
      <c r="B7" s="394"/>
      <c r="C7" s="394"/>
      <c r="D7" s="9"/>
      <c r="J7" s="135"/>
    </row>
    <row r="8" spans="1:11" s="1" customFormat="1" ht="12.75">
      <c r="A8" s="394"/>
      <c r="B8" s="394"/>
      <c r="C8" s="394"/>
      <c r="D8" s="9"/>
      <c r="E8" s="4"/>
      <c r="F8" s="10"/>
      <c r="G8" s="10"/>
      <c r="H8" s="10"/>
      <c r="I8" s="10"/>
      <c r="J8" s="137"/>
      <c r="K8" s="4"/>
    </row>
    <row r="9" spans="1:11" s="1" customFormat="1" ht="12.75">
      <c r="A9" s="9"/>
      <c r="B9" s="9"/>
      <c r="C9" s="9"/>
      <c r="D9" s="9"/>
      <c r="E9" s="4"/>
      <c r="F9" s="10"/>
      <c r="G9" s="10"/>
      <c r="H9" s="10"/>
      <c r="I9" s="10"/>
      <c r="J9" s="137"/>
      <c r="K9" s="4"/>
    </row>
    <row r="10" spans="1:11" s="1" customFormat="1" ht="12.75">
      <c r="A10" s="10"/>
      <c r="B10" s="10"/>
      <c r="C10" s="11"/>
      <c r="D10" s="11"/>
      <c r="E10" s="4"/>
      <c r="F10" s="10"/>
      <c r="G10" s="10"/>
      <c r="H10" s="10"/>
      <c r="I10" s="10"/>
      <c r="J10" s="137"/>
      <c r="K10" s="4"/>
    </row>
    <row r="11" spans="1:11" ht="12" thickBot="1">
      <c r="A11" s="34"/>
      <c r="B11" s="5"/>
      <c r="C11" s="5"/>
      <c r="D11" s="5"/>
      <c r="E11" s="32"/>
      <c r="F11" s="5"/>
      <c r="G11" s="5"/>
      <c r="H11" s="5"/>
      <c r="I11" s="5"/>
      <c r="J11" s="138"/>
      <c r="K11" s="5"/>
    </row>
    <row r="12" spans="1:11" ht="36" customHeight="1" thickBot="1">
      <c r="A12" s="7" t="s">
        <v>263</v>
      </c>
      <c r="B12" s="7" t="s">
        <v>264</v>
      </c>
      <c r="C12" s="7" t="s">
        <v>265</v>
      </c>
      <c r="D12" s="7" t="s">
        <v>284</v>
      </c>
      <c r="E12" s="7" t="s">
        <v>267</v>
      </c>
      <c r="F12" s="7" t="s">
        <v>285</v>
      </c>
      <c r="G12" s="7" t="s">
        <v>286</v>
      </c>
      <c r="H12" s="7" t="s">
        <v>287</v>
      </c>
      <c r="I12" s="7" t="s">
        <v>270</v>
      </c>
      <c r="J12" s="139" t="s">
        <v>156</v>
      </c>
      <c r="K12" s="5"/>
    </row>
    <row r="13" spans="1:11" ht="15.75">
      <c r="A13" s="37"/>
      <c r="B13" s="38"/>
      <c r="C13" s="38"/>
      <c r="D13" s="38"/>
      <c r="E13" s="39"/>
      <c r="F13" s="40"/>
      <c r="G13" s="41"/>
      <c r="H13" s="40"/>
      <c r="I13" s="44"/>
      <c r="J13" s="45">
        <f>SUM(J14:J27)</f>
        <v>128.49683333333334</v>
      </c>
      <c r="K13" s="5"/>
    </row>
    <row r="14" spans="1:11" ht="25.5">
      <c r="A14" s="189">
        <v>1</v>
      </c>
      <c r="B14" s="190" t="s">
        <v>336</v>
      </c>
      <c r="C14" s="191" t="s">
        <v>335</v>
      </c>
      <c r="D14" s="191" t="s">
        <v>334</v>
      </c>
      <c r="E14" s="192">
        <v>2012</v>
      </c>
      <c r="F14" s="192" t="s">
        <v>332</v>
      </c>
      <c r="G14" s="193" t="s">
        <v>333</v>
      </c>
      <c r="H14" s="206">
        <v>0.599</v>
      </c>
      <c r="I14" s="202">
        <v>4</v>
      </c>
      <c r="J14" s="230">
        <f aca="true" t="shared" si="0" ref="J14:J26">(25+20*H14)/I14</f>
        <v>9.245000000000001</v>
      </c>
      <c r="K14" s="5"/>
    </row>
    <row r="15" spans="1:11" ht="25.5">
      <c r="A15" s="189">
        <f>A14+1</f>
        <v>2</v>
      </c>
      <c r="B15" s="173" t="s">
        <v>339</v>
      </c>
      <c r="C15" s="194" t="s">
        <v>337</v>
      </c>
      <c r="D15" s="82" t="s">
        <v>338</v>
      </c>
      <c r="E15" s="195">
        <v>2012</v>
      </c>
      <c r="F15" s="192" t="s">
        <v>332</v>
      </c>
      <c r="G15" s="193" t="s">
        <v>340</v>
      </c>
      <c r="H15" s="192">
        <v>0.599</v>
      </c>
      <c r="I15" s="207">
        <v>3</v>
      </c>
      <c r="J15" s="230">
        <f t="shared" si="0"/>
        <v>12.326666666666668</v>
      </c>
      <c r="K15" s="5"/>
    </row>
    <row r="16" spans="1:11" ht="25.5">
      <c r="A16" s="189">
        <f aca="true" t="shared" si="1" ref="A16:A26">A15+1</f>
        <v>3</v>
      </c>
      <c r="B16" s="190" t="s">
        <v>345</v>
      </c>
      <c r="C16" s="191" t="s">
        <v>344</v>
      </c>
      <c r="D16" s="191" t="s">
        <v>343</v>
      </c>
      <c r="E16" s="192">
        <v>2011</v>
      </c>
      <c r="F16" s="192" t="s">
        <v>341</v>
      </c>
      <c r="G16" s="193" t="s">
        <v>342</v>
      </c>
      <c r="H16" s="192">
        <v>1.435</v>
      </c>
      <c r="I16" s="196">
        <v>6</v>
      </c>
      <c r="J16" s="230">
        <f t="shared" si="0"/>
        <v>8.950000000000001</v>
      </c>
      <c r="K16" s="5"/>
    </row>
    <row r="17" spans="1:11" ht="54" customHeight="1">
      <c r="A17" s="189">
        <f t="shared" si="1"/>
        <v>4</v>
      </c>
      <c r="B17" s="173" t="s">
        <v>348</v>
      </c>
      <c r="C17" s="191" t="s">
        <v>349</v>
      </c>
      <c r="D17" s="191" t="s">
        <v>338</v>
      </c>
      <c r="E17" s="192">
        <v>2010</v>
      </c>
      <c r="F17" s="192" t="s">
        <v>347</v>
      </c>
      <c r="G17" s="193" t="s">
        <v>346</v>
      </c>
      <c r="H17" s="197">
        <v>0.552</v>
      </c>
      <c r="I17" s="194">
        <v>3</v>
      </c>
      <c r="J17" s="230">
        <f t="shared" si="0"/>
        <v>12.013333333333334</v>
      </c>
      <c r="K17" s="5"/>
    </row>
    <row r="18" spans="1:11" ht="25.5">
      <c r="A18" s="189">
        <f t="shared" si="1"/>
        <v>5</v>
      </c>
      <c r="B18" s="173" t="s">
        <v>353</v>
      </c>
      <c r="C18" s="191" t="s">
        <v>350</v>
      </c>
      <c r="D18" s="191" t="s">
        <v>338</v>
      </c>
      <c r="E18" s="192">
        <v>2010</v>
      </c>
      <c r="F18" s="192" t="s">
        <v>351</v>
      </c>
      <c r="G18" s="193" t="s">
        <v>352</v>
      </c>
      <c r="H18" s="197">
        <v>0.552</v>
      </c>
      <c r="I18" s="194">
        <v>4</v>
      </c>
      <c r="J18" s="230">
        <f t="shared" si="0"/>
        <v>9.01</v>
      </c>
      <c r="K18" s="5"/>
    </row>
    <row r="19" spans="1:11" ht="38.25">
      <c r="A19" s="189">
        <f t="shared" si="1"/>
        <v>6</v>
      </c>
      <c r="B19" s="173" t="s">
        <v>387</v>
      </c>
      <c r="C19" s="191" t="s">
        <v>386</v>
      </c>
      <c r="D19" s="191" t="s">
        <v>338</v>
      </c>
      <c r="E19" s="192">
        <v>2009</v>
      </c>
      <c r="F19" s="192" t="s">
        <v>354</v>
      </c>
      <c r="G19" s="193" t="s">
        <v>355</v>
      </c>
      <c r="H19" s="197">
        <v>0.389</v>
      </c>
      <c r="I19" s="194">
        <v>5</v>
      </c>
      <c r="J19" s="230">
        <f t="shared" si="0"/>
        <v>6.556</v>
      </c>
      <c r="K19" s="5"/>
    </row>
    <row r="20" spans="1:11" ht="38.25">
      <c r="A20" s="189">
        <f t="shared" si="1"/>
        <v>7</v>
      </c>
      <c r="B20" s="173" t="s">
        <v>385</v>
      </c>
      <c r="C20" s="191" t="s">
        <v>384</v>
      </c>
      <c r="D20" s="191" t="s">
        <v>338</v>
      </c>
      <c r="E20" s="192">
        <v>2009</v>
      </c>
      <c r="F20" s="192" t="s">
        <v>358</v>
      </c>
      <c r="G20" s="193" t="s">
        <v>383</v>
      </c>
      <c r="H20" s="192">
        <v>0.261</v>
      </c>
      <c r="I20" s="194">
        <v>6</v>
      </c>
      <c r="J20" s="230">
        <f t="shared" si="0"/>
        <v>5.036666666666666</v>
      </c>
      <c r="K20" s="5"/>
    </row>
    <row r="21" spans="1:11" ht="25.5">
      <c r="A21" s="189">
        <f t="shared" si="1"/>
        <v>8</v>
      </c>
      <c r="B21" s="173" t="s">
        <v>382</v>
      </c>
      <c r="C21" s="191" t="s">
        <v>381</v>
      </c>
      <c r="D21" s="191" t="s">
        <v>338</v>
      </c>
      <c r="E21" s="192">
        <v>2007</v>
      </c>
      <c r="F21" s="192" t="s">
        <v>359</v>
      </c>
      <c r="G21" s="193" t="s">
        <v>380</v>
      </c>
      <c r="H21" s="192">
        <v>0.287</v>
      </c>
      <c r="I21" s="194">
        <v>5</v>
      </c>
      <c r="J21" s="230">
        <f t="shared" si="0"/>
        <v>6.148</v>
      </c>
      <c r="K21" s="5"/>
    </row>
    <row r="22" spans="1:11" ht="25.5">
      <c r="A22" s="189">
        <f t="shared" si="1"/>
        <v>9</v>
      </c>
      <c r="B22" s="173" t="s">
        <v>379</v>
      </c>
      <c r="C22" s="191" t="s">
        <v>378</v>
      </c>
      <c r="D22" s="191" t="s">
        <v>338</v>
      </c>
      <c r="E22" s="192">
        <v>2005</v>
      </c>
      <c r="F22" s="192" t="s">
        <v>360</v>
      </c>
      <c r="G22" s="193" t="s">
        <v>377</v>
      </c>
      <c r="H22" s="192">
        <v>0.308</v>
      </c>
      <c r="I22" s="194">
        <v>5</v>
      </c>
      <c r="J22" s="230">
        <f t="shared" si="0"/>
        <v>6.232</v>
      </c>
      <c r="K22" s="5"/>
    </row>
    <row r="23" spans="1:11" ht="25.5">
      <c r="A23" s="189">
        <f t="shared" si="1"/>
        <v>10</v>
      </c>
      <c r="B23" s="173" t="s">
        <v>376</v>
      </c>
      <c r="C23" s="191" t="s">
        <v>375</v>
      </c>
      <c r="D23" s="191" t="s">
        <v>338</v>
      </c>
      <c r="E23" s="192">
        <v>2013</v>
      </c>
      <c r="F23" s="192" t="s">
        <v>361</v>
      </c>
      <c r="G23" s="193" t="s">
        <v>374</v>
      </c>
      <c r="H23" s="192">
        <v>0.599</v>
      </c>
      <c r="I23" s="194">
        <v>8</v>
      </c>
      <c r="J23" s="230">
        <f t="shared" si="0"/>
        <v>4.6225000000000005</v>
      </c>
      <c r="K23" s="5"/>
    </row>
    <row r="24" spans="1:11" ht="25.5">
      <c r="A24" s="189">
        <f t="shared" si="1"/>
        <v>11</v>
      </c>
      <c r="B24" s="124" t="s">
        <v>373</v>
      </c>
      <c r="C24" s="191" t="s">
        <v>371</v>
      </c>
      <c r="D24" s="191" t="s">
        <v>338</v>
      </c>
      <c r="E24" s="192">
        <v>2013</v>
      </c>
      <c r="F24" s="192" t="s">
        <v>362</v>
      </c>
      <c r="G24" s="193" t="s">
        <v>370</v>
      </c>
      <c r="H24" s="198">
        <v>0.538</v>
      </c>
      <c r="I24" s="199">
        <v>3</v>
      </c>
      <c r="J24" s="230">
        <f t="shared" si="0"/>
        <v>11.920000000000002</v>
      </c>
      <c r="K24" s="5"/>
    </row>
    <row r="25" spans="1:11" ht="38.25">
      <c r="A25" s="189">
        <f t="shared" si="1"/>
        <v>12</v>
      </c>
      <c r="B25" s="124" t="s">
        <v>372</v>
      </c>
      <c r="C25" s="191" t="s">
        <v>369</v>
      </c>
      <c r="D25" s="191" t="s">
        <v>338</v>
      </c>
      <c r="E25" s="192">
        <v>2014</v>
      </c>
      <c r="F25" s="192" t="s">
        <v>363</v>
      </c>
      <c r="G25" s="193" t="s">
        <v>368</v>
      </c>
      <c r="H25" s="198">
        <v>0.538</v>
      </c>
      <c r="I25" s="199">
        <v>2</v>
      </c>
      <c r="J25" s="230">
        <f t="shared" si="0"/>
        <v>17.880000000000003</v>
      </c>
      <c r="K25" s="5"/>
    </row>
    <row r="26" spans="1:11" ht="25.5">
      <c r="A26" s="189">
        <f t="shared" si="1"/>
        <v>13</v>
      </c>
      <c r="B26" s="124" t="s">
        <v>367</v>
      </c>
      <c r="C26" s="191" t="s">
        <v>366</v>
      </c>
      <c r="D26" s="191" t="s">
        <v>338</v>
      </c>
      <c r="E26" s="192">
        <v>2015</v>
      </c>
      <c r="F26" s="192" t="s">
        <v>364</v>
      </c>
      <c r="G26" s="193" t="s">
        <v>365</v>
      </c>
      <c r="H26" s="198">
        <v>0.677</v>
      </c>
      <c r="I26" s="199">
        <v>3</v>
      </c>
      <c r="J26" s="230">
        <f t="shared" si="0"/>
        <v>12.846666666666666</v>
      </c>
      <c r="K26" s="5"/>
    </row>
    <row r="27" spans="1:11" ht="25.5">
      <c r="A27" s="189">
        <v>14</v>
      </c>
      <c r="B27" s="280" t="s">
        <v>40</v>
      </c>
      <c r="C27" s="281" t="s">
        <v>41</v>
      </c>
      <c r="D27" s="281" t="s">
        <v>42</v>
      </c>
      <c r="E27" s="282">
        <v>2015</v>
      </c>
      <c r="F27" s="19" t="s">
        <v>43</v>
      </c>
      <c r="G27" s="283" t="s">
        <v>44</v>
      </c>
      <c r="H27" s="282">
        <v>0.463</v>
      </c>
      <c r="I27" s="19">
        <v>6</v>
      </c>
      <c r="J27" s="284">
        <f>(25+20*H27)/I27</f>
        <v>5.71</v>
      </c>
      <c r="K27" s="5"/>
    </row>
    <row r="28" spans="1:11" ht="15.75">
      <c r="A28" s="53"/>
      <c r="B28" s="63"/>
      <c r="C28" s="61"/>
      <c r="D28" s="61"/>
      <c r="E28" s="54"/>
      <c r="F28" s="54"/>
      <c r="G28" s="69"/>
      <c r="H28" s="54"/>
      <c r="I28" s="54"/>
      <c r="J28" s="70"/>
      <c r="K28" s="5"/>
    </row>
    <row r="29" spans="1:11" ht="15.75">
      <c r="A29" s="53"/>
      <c r="B29" s="63"/>
      <c r="C29" s="61"/>
      <c r="D29" s="61"/>
      <c r="E29" s="54"/>
      <c r="F29" s="54"/>
      <c r="G29" s="69"/>
      <c r="H29" s="54"/>
      <c r="I29" s="54"/>
      <c r="J29" s="70"/>
      <c r="K29" s="5"/>
    </row>
    <row r="30" spans="1:11" ht="11.25">
      <c r="A30" s="43"/>
      <c r="B30" s="5"/>
      <c r="C30" s="5"/>
      <c r="D30" s="5"/>
      <c r="E30" s="32"/>
      <c r="F30" s="5"/>
      <c r="G30" s="5"/>
      <c r="H30" s="5"/>
      <c r="I30" s="5"/>
      <c r="J30" s="138"/>
      <c r="K30" s="5"/>
    </row>
    <row r="31" spans="1:11" ht="11.25">
      <c r="A31" s="43"/>
      <c r="B31" s="5"/>
      <c r="C31" s="5"/>
      <c r="D31" s="5"/>
      <c r="E31" s="32"/>
      <c r="F31" s="5"/>
      <c r="G31" s="5"/>
      <c r="H31" s="5"/>
      <c r="I31" s="5"/>
      <c r="J31" s="138"/>
      <c r="K31" s="5"/>
    </row>
    <row r="32" spans="1:11" ht="11.25">
      <c r="A32" s="43"/>
      <c r="B32" s="5"/>
      <c r="C32" s="5"/>
      <c r="D32" s="5"/>
      <c r="E32" s="32"/>
      <c r="F32" s="5"/>
      <c r="G32" s="5"/>
      <c r="H32" s="5"/>
      <c r="I32" s="5"/>
      <c r="J32" s="138"/>
      <c r="K32" s="5"/>
    </row>
    <row r="33" spans="1:11" ht="11.25">
      <c r="A33" s="43"/>
      <c r="B33" s="5"/>
      <c r="C33" s="5"/>
      <c r="D33" s="5"/>
      <c r="E33" s="32"/>
      <c r="F33" s="5"/>
      <c r="G33" s="5"/>
      <c r="H33" s="5"/>
      <c r="I33" s="5"/>
      <c r="J33" s="138"/>
      <c r="K33" s="5"/>
    </row>
    <row r="34" spans="1:11" ht="11.25">
      <c r="A34" s="43"/>
      <c r="B34" s="5"/>
      <c r="C34" s="5"/>
      <c r="D34" s="5"/>
      <c r="E34" s="32"/>
      <c r="F34" s="5"/>
      <c r="G34" s="5"/>
      <c r="H34" s="5"/>
      <c r="I34" s="5"/>
      <c r="J34" s="138"/>
      <c r="K34" s="5"/>
    </row>
    <row r="35" spans="1:11" ht="11.25">
      <c r="A35" s="43"/>
      <c r="B35" s="5"/>
      <c r="C35" s="5"/>
      <c r="D35" s="5"/>
      <c r="E35" s="32"/>
      <c r="F35" s="5"/>
      <c r="G35" s="5"/>
      <c r="H35" s="5"/>
      <c r="I35" s="5"/>
      <c r="J35" s="138"/>
      <c r="K35" s="5"/>
    </row>
    <row r="36" spans="1:11" ht="11.25">
      <c r="A36" s="43"/>
      <c r="B36" s="5"/>
      <c r="C36" s="5"/>
      <c r="D36" s="5"/>
      <c r="E36" s="32"/>
      <c r="F36" s="5"/>
      <c r="G36" s="5"/>
      <c r="H36" s="5"/>
      <c r="I36" s="5"/>
      <c r="J36" s="138"/>
      <c r="K36" s="5"/>
    </row>
    <row r="37" spans="1:11" ht="11.25">
      <c r="A37" s="43"/>
      <c r="B37" s="5"/>
      <c r="C37" s="5"/>
      <c r="D37" s="5"/>
      <c r="E37" s="32"/>
      <c r="F37" s="5"/>
      <c r="G37" s="5"/>
      <c r="H37" s="5"/>
      <c r="I37" s="5"/>
      <c r="J37" s="138"/>
      <c r="K37" s="5"/>
    </row>
    <row r="38" spans="1:11" ht="11.25">
      <c r="A38" s="43"/>
      <c r="B38" s="5"/>
      <c r="C38" s="5"/>
      <c r="D38" s="5"/>
      <c r="E38" s="32"/>
      <c r="F38" s="5"/>
      <c r="G38" s="5"/>
      <c r="H38" s="5"/>
      <c r="I38" s="5"/>
      <c r="J38" s="138"/>
      <c r="K38" s="5"/>
    </row>
    <row r="39" spans="1:11" ht="11.25">
      <c r="A39" s="43"/>
      <c r="B39" s="5"/>
      <c r="C39" s="5"/>
      <c r="D39" s="5"/>
      <c r="E39" s="32"/>
      <c r="F39" s="5"/>
      <c r="G39" s="5"/>
      <c r="H39" s="5"/>
      <c r="I39" s="5"/>
      <c r="J39" s="138"/>
      <c r="K39" s="5"/>
    </row>
    <row r="40" spans="1:11" ht="11.25">
      <c r="A40" s="43"/>
      <c r="B40" s="5"/>
      <c r="C40" s="5"/>
      <c r="D40" s="5"/>
      <c r="E40" s="32"/>
      <c r="F40" s="5"/>
      <c r="G40" s="5"/>
      <c r="H40" s="5"/>
      <c r="I40" s="5"/>
      <c r="J40" s="138"/>
      <c r="K40" s="5"/>
    </row>
    <row r="41" spans="1:11" ht="11.25">
      <c r="A41" s="43"/>
      <c r="B41" s="5"/>
      <c r="C41" s="5"/>
      <c r="D41" s="5"/>
      <c r="E41" s="32"/>
      <c r="F41" s="5"/>
      <c r="G41" s="5"/>
      <c r="H41" s="5"/>
      <c r="I41" s="5"/>
      <c r="J41" s="138"/>
      <c r="K41" s="5"/>
    </row>
    <row r="42" spans="1:11" ht="11.25">
      <c r="A42" s="43"/>
      <c r="B42" s="5"/>
      <c r="C42" s="5"/>
      <c r="D42" s="5"/>
      <c r="E42" s="32"/>
      <c r="F42" s="5"/>
      <c r="G42" s="5"/>
      <c r="H42" s="5"/>
      <c r="I42" s="5"/>
      <c r="J42" s="138"/>
      <c r="K42" s="5"/>
    </row>
    <row r="43" spans="1:11" ht="11.25">
      <c r="A43" s="43"/>
      <c r="B43" s="5"/>
      <c r="C43" s="5"/>
      <c r="D43" s="5"/>
      <c r="E43" s="32"/>
      <c r="F43" s="5"/>
      <c r="G43" s="5"/>
      <c r="H43" s="5"/>
      <c r="I43" s="5"/>
      <c r="J43" s="138"/>
      <c r="K43" s="5"/>
    </row>
    <row r="44" spans="1:11" ht="11.25">
      <c r="A44" s="43"/>
      <c r="B44" s="5"/>
      <c r="C44" s="5"/>
      <c r="D44" s="5"/>
      <c r="E44" s="32"/>
      <c r="F44" s="5"/>
      <c r="G44" s="5"/>
      <c r="H44" s="5"/>
      <c r="I44" s="5"/>
      <c r="J44" s="138"/>
      <c r="K44" s="5"/>
    </row>
    <row r="45" spans="1:11" ht="11.25">
      <c r="A45" s="34"/>
      <c r="B45" s="5"/>
      <c r="C45" s="5"/>
      <c r="D45" s="5"/>
      <c r="E45" s="32"/>
      <c r="F45" s="5"/>
      <c r="G45" s="5"/>
      <c r="H45" s="5"/>
      <c r="I45" s="5"/>
      <c r="J45" s="138"/>
      <c r="K45" s="5"/>
    </row>
    <row r="46" spans="1:11" ht="11.25">
      <c r="A46" s="34"/>
      <c r="B46" s="5"/>
      <c r="C46" s="5"/>
      <c r="D46" s="5"/>
      <c r="E46" s="32"/>
      <c r="F46" s="5"/>
      <c r="G46" s="5"/>
      <c r="H46" s="5"/>
      <c r="I46" s="5"/>
      <c r="J46" s="138"/>
      <c r="K46" s="5"/>
    </row>
    <row r="47" spans="1:11" ht="11.25">
      <c r="A47" s="34"/>
      <c r="B47" s="5"/>
      <c r="C47" s="5"/>
      <c r="D47" s="5"/>
      <c r="E47" s="32"/>
      <c r="F47" s="5"/>
      <c r="G47" s="5"/>
      <c r="H47" s="5"/>
      <c r="I47" s="5"/>
      <c r="J47" s="138"/>
      <c r="K47" s="5"/>
    </row>
    <row r="48" spans="1:5" ht="11.25">
      <c r="A48" s="35"/>
      <c r="E48" s="33"/>
    </row>
    <row r="49" spans="1:5" ht="11.25">
      <c r="A49" s="35"/>
      <c r="E49" s="33"/>
    </row>
    <row r="50" spans="1:5" ht="11.25">
      <c r="A50" s="35"/>
      <c r="E50" s="33"/>
    </row>
    <row r="51" spans="1:5" ht="11.25">
      <c r="A51" s="35"/>
      <c r="E51" s="33"/>
    </row>
    <row r="52" spans="1:5" ht="11.25">
      <c r="A52" s="35"/>
      <c r="E52" s="33"/>
    </row>
    <row r="53" spans="1:5" ht="11.25">
      <c r="A53" s="35"/>
      <c r="E53" s="33"/>
    </row>
    <row r="54" spans="1:5" ht="11.25">
      <c r="A54" s="35"/>
      <c r="E54" s="33"/>
    </row>
    <row r="55" spans="1:5" ht="11.25">
      <c r="A55" s="35"/>
      <c r="E55" s="33"/>
    </row>
    <row r="56" spans="1:5" ht="11.25">
      <c r="A56" s="35"/>
      <c r="E56" s="33"/>
    </row>
    <row r="57" spans="1:5" ht="11.25">
      <c r="A57" s="35"/>
      <c r="E57" s="33"/>
    </row>
    <row r="58" spans="1:5" ht="11.25">
      <c r="A58" s="35"/>
      <c r="E58" s="33"/>
    </row>
    <row r="59" spans="1:5" ht="11.25">
      <c r="A59" s="35"/>
      <c r="E59" s="33"/>
    </row>
    <row r="60" spans="1:5" ht="11.25">
      <c r="A60" s="35"/>
      <c r="E60" s="33"/>
    </row>
    <row r="61" spans="1:5" ht="11.25">
      <c r="A61" s="35"/>
      <c r="E61" s="33"/>
    </row>
    <row r="62" spans="1:5" ht="11.25">
      <c r="A62" s="35"/>
      <c r="E62" s="33"/>
    </row>
    <row r="63" spans="1:5" ht="11.25">
      <c r="A63" s="35"/>
      <c r="E63" s="33"/>
    </row>
    <row r="64" spans="1:5" ht="11.25">
      <c r="A64" s="35"/>
      <c r="E64" s="33"/>
    </row>
    <row r="65" ht="11.25">
      <c r="A65" s="35"/>
    </row>
    <row r="66" ht="11.25">
      <c r="A66" s="35"/>
    </row>
    <row r="67" ht="11.25">
      <c r="A67" s="35"/>
    </row>
    <row r="68" ht="11.25">
      <c r="A68" s="35"/>
    </row>
    <row r="69" ht="11.25">
      <c r="A69" s="35"/>
    </row>
    <row r="70" ht="11.25">
      <c r="A70" s="35"/>
    </row>
    <row r="71" ht="11.25">
      <c r="A71" s="35"/>
    </row>
    <row r="72" ht="11.25">
      <c r="A72" s="35"/>
    </row>
    <row r="73" ht="11.25">
      <c r="A73" s="35"/>
    </row>
    <row r="74" ht="11.25">
      <c r="A74" s="35"/>
    </row>
    <row r="75" ht="11.25">
      <c r="A75" s="35"/>
    </row>
    <row r="76" ht="11.25">
      <c r="A76" s="35"/>
    </row>
    <row r="77" ht="11.25">
      <c r="A77" s="35"/>
    </row>
    <row r="78" ht="11.25">
      <c r="A78" s="35"/>
    </row>
    <row r="79" ht="11.25">
      <c r="A79" s="35"/>
    </row>
    <row r="80" ht="11.25">
      <c r="A80" s="35"/>
    </row>
    <row r="81" ht="11.25">
      <c r="A81" s="35"/>
    </row>
    <row r="82" ht="11.25">
      <c r="A82" s="35"/>
    </row>
    <row r="83" ht="11.25">
      <c r="A83" s="35"/>
    </row>
    <row r="84" ht="11.25">
      <c r="A84" s="35"/>
    </row>
    <row r="85" ht="11.25">
      <c r="A85" s="35"/>
    </row>
    <row r="86" ht="11.25">
      <c r="A86" s="35"/>
    </row>
    <row r="87" ht="11.25">
      <c r="A87" s="35"/>
    </row>
    <row r="88" ht="11.25">
      <c r="A88" s="35"/>
    </row>
    <row r="89" ht="11.25">
      <c r="A89" s="35"/>
    </row>
    <row r="90" ht="11.25">
      <c r="A90" s="35"/>
    </row>
    <row r="91" ht="11.25">
      <c r="A91" s="35"/>
    </row>
    <row r="92" ht="11.25">
      <c r="A92" s="35"/>
    </row>
    <row r="93" ht="11.25">
      <c r="A93" s="35"/>
    </row>
    <row r="94" ht="11.25">
      <c r="A94" s="35"/>
    </row>
    <row r="95" ht="11.25">
      <c r="A95" s="35"/>
    </row>
    <row r="96" ht="11.25">
      <c r="A96" s="35"/>
    </row>
    <row r="97" ht="11.25">
      <c r="A97" s="35"/>
    </row>
    <row r="98" ht="11.25">
      <c r="A98" s="35"/>
    </row>
    <row r="99" ht="11.25">
      <c r="A99" s="35"/>
    </row>
    <row r="100" ht="11.25">
      <c r="A100" s="35"/>
    </row>
    <row r="101" ht="11.25">
      <c r="A101" s="35"/>
    </row>
    <row r="102" ht="11.25">
      <c r="A102" s="35"/>
    </row>
    <row r="103" ht="11.25">
      <c r="A103" s="35"/>
    </row>
    <row r="104" ht="11.25">
      <c r="A104" s="35"/>
    </row>
    <row r="105" ht="11.25">
      <c r="A105" s="35"/>
    </row>
    <row r="106" ht="11.25">
      <c r="A106" s="35"/>
    </row>
    <row r="107" ht="11.25">
      <c r="A107" s="35"/>
    </row>
    <row r="108" ht="11.25">
      <c r="A108" s="35"/>
    </row>
    <row r="109" ht="11.25">
      <c r="A109" s="35"/>
    </row>
    <row r="110" ht="11.25">
      <c r="A110" s="35"/>
    </row>
    <row r="111" ht="11.25">
      <c r="A111" s="35"/>
    </row>
    <row r="112" ht="11.25">
      <c r="A112" s="35"/>
    </row>
  </sheetData>
  <sheetProtection/>
  <mergeCells count="1">
    <mergeCell ref="A7:C8"/>
  </mergeCells>
  <printOptions horizontalCentered="1"/>
  <pageMargins left="0.75" right="0.75" top="0.7" bottom="0.49" header="0.5" footer="0.31"/>
  <pageSetup fitToHeight="1" fitToWidth="1" horizontalDpi="600" verticalDpi="600" orientation="landscape" paperSize="9" scale="66" r:id="rId1"/>
  <headerFooter alignWithMargins="0">
    <oddFooter>&amp;LDecan Facultate de Constructii
Prof. Dr. Ing. LUCACI Gheorghe&amp;CPage &amp;P of &amp;N&amp;RCandidat
Conf. Dr. Ing. FLORESCU Constantin</oddFooter>
  </headerFooter>
</worksheet>
</file>

<file path=xl/worksheets/sheet9.xml><?xml version="1.0" encoding="utf-8"?>
<worksheet xmlns="http://schemas.openxmlformats.org/spreadsheetml/2006/main" xmlns:r="http://schemas.openxmlformats.org/officeDocument/2006/relationships">
  <sheetPr>
    <tabColor indexed="43"/>
    <pageSetUpPr fitToPage="1"/>
  </sheetPr>
  <dimension ref="A1:K88"/>
  <sheetViews>
    <sheetView view="pageBreakPreview" zoomScale="70" zoomScaleSheetLayoutView="70" zoomScalePageLayoutView="0" workbookViewId="0" topLeftCell="A1">
      <selection activeCell="C35" sqref="C35"/>
    </sheetView>
  </sheetViews>
  <sheetFormatPr defaultColWidth="9.140625" defaultRowHeight="11.25"/>
  <cols>
    <col min="1" max="1" width="6.140625" style="0" customWidth="1"/>
    <col min="2" max="2" width="51.7109375" style="0" customWidth="1"/>
    <col min="3" max="3" width="63.28125" style="0" bestFit="1" customWidth="1"/>
    <col min="4" max="4" width="49.8515625" style="0" customWidth="1"/>
    <col min="5" max="5" width="11.8515625" style="0" customWidth="1"/>
    <col min="7" max="7" width="21.7109375" style="0" customWidth="1"/>
    <col min="8" max="8" width="10.28125" style="0" customWidth="1"/>
    <col min="9" max="9" width="6.421875" style="0" customWidth="1"/>
    <col min="10" max="10" width="11.7109375" style="0" customWidth="1"/>
  </cols>
  <sheetData>
    <row r="1" spans="1:2" s="1" customFormat="1" ht="11.25">
      <c r="A1" s="2" t="s">
        <v>154</v>
      </c>
      <c r="B1" s="2"/>
    </row>
    <row r="2" spans="1:2" s="1" customFormat="1" ht="11.25">
      <c r="A2" s="2"/>
      <c r="B2" s="2"/>
    </row>
    <row r="3" s="1" customFormat="1" ht="11.25"/>
    <row r="4" s="1" customFormat="1" ht="10.5" customHeight="1"/>
    <row r="5" spans="1:11" s="1" customFormat="1" ht="15">
      <c r="A5" s="3"/>
      <c r="B5" s="3"/>
      <c r="C5" s="3"/>
      <c r="D5" s="3"/>
      <c r="E5" s="3"/>
      <c r="F5" s="3"/>
      <c r="G5" s="3"/>
      <c r="H5" s="3"/>
      <c r="I5" s="3"/>
      <c r="J5" s="3"/>
      <c r="K5" s="3"/>
    </row>
    <row r="6" spans="1:11" s="1" customFormat="1" ht="15">
      <c r="A6" s="3"/>
      <c r="B6" s="3"/>
      <c r="C6" s="3"/>
      <c r="D6" s="3"/>
      <c r="E6" s="3"/>
      <c r="F6" s="3"/>
      <c r="G6" s="3"/>
      <c r="H6" s="3"/>
      <c r="I6" s="3"/>
      <c r="J6" s="3"/>
      <c r="K6" s="3"/>
    </row>
    <row r="7" spans="1:4" s="1" customFormat="1" ht="21" customHeight="1">
      <c r="A7" s="394" t="s">
        <v>288</v>
      </c>
      <c r="B7" s="394"/>
      <c r="C7" s="394"/>
      <c r="D7" s="9"/>
    </row>
    <row r="8" spans="1:11" s="1" customFormat="1" ht="12.75">
      <c r="A8" s="394"/>
      <c r="B8" s="394"/>
      <c r="C8" s="394"/>
      <c r="D8" s="9"/>
      <c r="E8" s="4"/>
      <c r="F8" s="10"/>
      <c r="G8" s="10"/>
      <c r="H8" s="10"/>
      <c r="I8" s="10"/>
      <c r="J8" s="4"/>
      <c r="K8" s="4"/>
    </row>
    <row r="9" spans="1:11" s="1" customFormat="1" ht="12.75">
      <c r="A9" s="9"/>
      <c r="B9" s="9"/>
      <c r="C9" s="9"/>
      <c r="D9" s="9"/>
      <c r="E9" s="4"/>
      <c r="F9" s="10"/>
      <c r="G9" s="10"/>
      <c r="H9" s="10"/>
      <c r="I9" s="10"/>
      <c r="J9" s="4"/>
      <c r="K9" s="4"/>
    </row>
    <row r="10" spans="1:11" ht="12" thickBot="1">
      <c r="A10" s="43"/>
      <c r="B10" s="5"/>
      <c r="C10" s="5"/>
      <c r="D10" s="5"/>
      <c r="E10" s="32"/>
      <c r="F10" s="5"/>
      <c r="G10" s="5"/>
      <c r="H10" s="5"/>
      <c r="I10" s="5"/>
      <c r="J10" s="5"/>
      <c r="K10" s="5"/>
    </row>
    <row r="11" spans="1:11" ht="34.5" thickBot="1">
      <c r="A11" s="7" t="s">
        <v>263</v>
      </c>
      <c r="B11" s="7" t="s">
        <v>264</v>
      </c>
      <c r="C11" s="7" t="s">
        <v>265</v>
      </c>
      <c r="D11" s="7" t="s">
        <v>266</v>
      </c>
      <c r="E11" s="7" t="s">
        <v>267</v>
      </c>
      <c r="F11" s="7" t="s">
        <v>268</v>
      </c>
      <c r="G11" s="7" t="s">
        <v>269</v>
      </c>
      <c r="H11" s="7" t="s">
        <v>286</v>
      </c>
      <c r="I11" s="7" t="s">
        <v>270</v>
      </c>
      <c r="J11" s="7" t="s">
        <v>156</v>
      </c>
      <c r="K11" s="5"/>
    </row>
    <row r="12" spans="1:11" ht="16.5" customHeight="1">
      <c r="A12" s="43"/>
      <c r="B12" s="5"/>
      <c r="C12" s="5"/>
      <c r="D12" s="5"/>
      <c r="E12" s="32"/>
      <c r="F12" s="5"/>
      <c r="G12" s="5"/>
      <c r="H12" s="5"/>
      <c r="I12" s="5"/>
      <c r="J12" s="48">
        <f>SUM(J13:J95)</f>
        <v>0</v>
      </c>
      <c r="K12" s="5"/>
    </row>
    <row r="13" spans="1:11" ht="15.75">
      <c r="A13" s="27"/>
      <c r="B13" s="18"/>
      <c r="C13" s="18"/>
      <c r="D13" s="18"/>
      <c r="E13" s="19"/>
      <c r="F13" s="19"/>
      <c r="G13" s="19"/>
      <c r="H13" s="19"/>
      <c r="I13" s="6"/>
      <c r="J13" s="47"/>
      <c r="K13" s="5"/>
    </row>
    <row r="14" spans="1:11" ht="15.75">
      <c r="A14" s="27"/>
      <c r="B14" s="18"/>
      <c r="C14" s="18"/>
      <c r="D14" s="18"/>
      <c r="E14" s="19"/>
      <c r="F14" s="19"/>
      <c r="G14" s="19"/>
      <c r="H14" s="19"/>
      <c r="I14" s="6"/>
      <c r="J14" s="47"/>
      <c r="K14" s="5"/>
    </row>
    <row r="15" spans="1:11" ht="15.75">
      <c r="A15" s="53"/>
      <c r="B15" s="61"/>
      <c r="C15" s="61"/>
      <c r="D15" s="61"/>
      <c r="E15" s="54"/>
      <c r="F15" s="69"/>
      <c r="G15" s="54"/>
      <c r="H15" s="54"/>
      <c r="I15" s="68"/>
      <c r="J15" s="71"/>
      <c r="K15" s="5"/>
    </row>
    <row r="16" spans="1:11" ht="15.75">
      <c r="A16" s="53"/>
      <c r="B16" s="61"/>
      <c r="C16" s="61"/>
      <c r="D16" s="61"/>
      <c r="E16" s="54"/>
      <c r="F16" s="54"/>
      <c r="G16" s="54"/>
      <c r="H16" s="54"/>
      <c r="I16" s="68"/>
      <c r="J16" s="71"/>
      <c r="K16" s="5"/>
    </row>
    <row r="17" spans="1:11" ht="15.75">
      <c r="A17" s="53"/>
      <c r="B17" s="61"/>
      <c r="C17" s="61"/>
      <c r="D17" s="61"/>
      <c r="E17" s="54"/>
      <c r="F17" s="69"/>
      <c r="G17" s="54"/>
      <c r="H17" s="54"/>
      <c r="I17" s="68"/>
      <c r="J17" s="71"/>
      <c r="K17" s="5"/>
    </row>
    <row r="18" spans="1:11" ht="15.75">
      <c r="A18" s="53"/>
      <c r="B18" s="61"/>
      <c r="C18" s="61"/>
      <c r="D18" s="61"/>
      <c r="E18" s="54"/>
      <c r="F18" s="69"/>
      <c r="G18" s="54"/>
      <c r="H18" s="54"/>
      <c r="I18" s="68"/>
      <c r="J18" s="71"/>
      <c r="K18" s="5"/>
    </row>
    <row r="19" spans="1:11" ht="15.75">
      <c r="A19" s="53"/>
      <c r="B19" s="61"/>
      <c r="C19" s="61"/>
      <c r="D19" s="61"/>
      <c r="E19" s="54"/>
      <c r="F19" s="54"/>
      <c r="G19" s="54"/>
      <c r="H19" s="54"/>
      <c r="I19" s="68"/>
      <c r="J19" s="71"/>
      <c r="K19" s="5"/>
    </row>
    <row r="20" spans="1:11" ht="15.75">
      <c r="A20" s="53"/>
      <c r="B20" s="61"/>
      <c r="C20" s="61"/>
      <c r="D20" s="61"/>
      <c r="E20" s="54"/>
      <c r="F20" s="54"/>
      <c r="G20" s="54"/>
      <c r="H20" s="54"/>
      <c r="I20" s="68"/>
      <c r="J20" s="71"/>
      <c r="K20" s="5"/>
    </row>
    <row r="21" spans="1:11" ht="15.75">
      <c r="A21" s="53"/>
      <c r="B21" s="63"/>
      <c r="C21" s="61"/>
      <c r="D21" s="61"/>
      <c r="E21" s="54"/>
      <c r="F21" s="54"/>
      <c r="G21" s="54"/>
      <c r="H21" s="69"/>
      <c r="I21" s="68"/>
      <c r="J21" s="71"/>
      <c r="K21" s="5"/>
    </row>
    <row r="22" spans="1:11" ht="15.75">
      <c r="A22" s="53"/>
      <c r="B22" s="61"/>
      <c r="C22" s="61"/>
      <c r="D22" s="61"/>
      <c r="E22" s="54"/>
      <c r="F22" s="54"/>
      <c r="G22" s="54"/>
      <c r="H22" s="69"/>
      <c r="I22" s="68"/>
      <c r="J22" s="71"/>
      <c r="K22" s="5"/>
    </row>
    <row r="23" spans="1:11" ht="15.75">
      <c r="A23" s="53"/>
      <c r="B23" s="61"/>
      <c r="C23" s="61"/>
      <c r="D23" s="61"/>
      <c r="E23" s="54"/>
      <c r="F23" s="54"/>
      <c r="G23" s="54"/>
      <c r="H23" s="54"/>
      <c r="I23" s="68"/>
      <c r="J23" s="71"/>
      <c r="K23" s="5"/>
    </row>
    <row r="24" spans="1:10" ht="15.75">
      <c r="A24" s="53"/>
      <c r="B24" s="61"/>
      <c r="C24" s="61"/>
      <c r="D24" s="61"/>
      <c r="E24" s="54"/>
      <c r="F24" s="54"/>
      <c r="G24" s="54"/>
      <c r="H24" s="54"/>
      <c r="I24" s="68"/>
      <c r="J24" s="71"/>
    </row>
    <row r="25" spans="1:10" ht="15.75">
      <c r="A25" s="53"/>
      <c r="B25" s="61"/>
      <c r="C25" s="61"/>
      <c r="D25" s="61"/>
      <c r="E25" s="54"/>
      <c r="F25" s="54"/>
      <c r="G25" s="54"/>
      <c r="H25" s="54"/>
      <c r="I25" s="68"/>
      <c r="J25" s="71"/>
    </row>
    <row r="26" spans="1:10" ht="15.75">
      <c r="A26" s="53"/>
      <c r="B26" s="61"/>
      <c r="C26" s="61"/>
      <c r="D26" s="61"/>
      <c r="E26" s="54"/>
      <c r="F26" s="69"/>
      <c r="G26" s="54"/>
      <c r="H26" s="54"/>
      <c r="I26" s="68"/>
      <c r="J26" s="71"/>
    </row>
    <row r="27" spans="1:10" ht="15.75">
      <c r="A27" s="53"/>
      <c r="B27" s="61"/>
      <c r="C27" s="61"/>
      <c r="D27" s="61"/>
      <c r="E27" s="54"/>
      <c r="F27" s="69"/>
      <c r="G27" s="54"/>
      <c r="H27" s="54"/>
      <c r="I27" s="68"/>
      <c r="J27" s="71"/>
    </row>
    <row r="28" spans="1:10" ht="15.75">
      <c r="A28" s="53"/>
      <c r="B28" s="63"/>
      <c r="C28" s="63"/>
      <c r="D28" s="63"/>
      <c r="E28" s="54"/>
      <c r="F28" s="54"/>
      <c r="G28" s="69"/>
      <c r="H28" s="69"/>
      <c r="I28" s="68"/>
      <c r="J28" s="71"/>
    </row>
    <row r="29" spans="1:10" ht="15.75">
      <c r="A29" s="53"/>
      <c r="B29" s="63"/>
      <c r="C29" s="61"/>
      <c r="D29" s="61"/>
      <c r="E29" s="54"/>
      <c r="F29" s="54"/>
      <c r="G29" s="54"/>
      <c r="H29" s="69"/>
      <c r="I29" s="68"/>
      <c r="J29" s="71"/>
    </row>
    <row r="30" spans="1:10" ht="15.75">
      <c r="A30" s="53"/>
      <c r="B30" s="61"/>
      <c r="C30" s="61"/>
      <c r="D30" s="61"/>
      <c r="E30" s="54"/>
      <c r="F30" s="54"/>
      <c r="G30" s="54"/>
      <c r="H30" s="69"/>
      <c r="I30" s="68"/>
      <c r="J30" s="71"/>
    </row>
    <row r="31" spans="1:10" ht="15.75">
      <c r="A31" s="53"/>
      <c r="B31" s="61"/>
      <c r="C31" s="61"/>
      <c r="D31" s="61"/>
      <c r="E31" s="54"/>
      <c r="F31" s="54"/>
      <c r="G31" s="54"/>
      <c r="H31" s="54"/>
      <c r="I31" s="68"/>
      <c r="J31" s="71"/>
    </row>
    <row r="32" spans="1:10" ht="15.75">
      <c r="A32" s="53"/>
      <c r="B32" s="63"/>
      <c r="C32" s="63"/>
      <c r="D32" s="63"/>
      <c r="E32" s="54"/>
      <c r="F32" s="54"/>
      <c r="G32" s="69"/>
      <c r="H32" s="69"/>
      <c r="I32" s="68"/>
      <c r="J32" s="71"/>
    </row>
    <row r="33" spans="1:5" ht="11.25">
      <c r="A33" s="35"/>
      <c r="E33" s="33"/>
    </row>
    <row r="34" spans="1:5" ht="11.25">
      <c r="A34" s="35"/>
      <c r="E34" s="33"/>
    </row>
    <row r="35" spans="1:5" ht="11.25">
      <c r="A35" s="35"/>
      <c r="E35" s="33"/>
    </row>
    <row r="36" spans="1:5" ht="11.25">
      <c r="A36" s="35"/>
      <c r="E36" s="33"/>
    </row>
    <row r="37" spans="1:5" ht="11.25">
      <c r="A37" s="35"/>
      <c r="E37" s="33"/>
    </row>
    <row r="38" spans="1:5" ht="11.25">
      <c r="A38" s="35"/>
      <c r="E38" s="33"/>
    </row>
    <row r="39" spans="1:5" ht="11.25">
      <c r="A39" s="35"/>
      <c r="E39" s="33"/>
    </row>
    <row r="40" spans="1:5" ht="11.25">
      <c r="A40" s="35"/>
      <c r="E40" s="33"/>
    </row>
    <row r="41" ht="11.25">
      <c r="A41" s="35"/>
    </row>
    <row r="42" ht="11.25">
      <c r="A42" s="35"/>
    </row>
    <row r="43" ht="11.25">
      <c r="A43" s="35"/>
    </row>
    <row r="44" ht="11.25">
      <c r="A44" s="35"/>
    </row>
    <row r="45" ht="11.25">
      <c r="A45" s="35"/>
    </row>
    <row r="46" ht="11.25">
      <c r="A46" s="35"/>
    </row>
    <row r="47" ht="11.25">
      <c r="A47" s="35"/>
    </row>
    <row r="48" ht="11.25">
      <c r="A48" s="35"/>
    </row>
    <row r="49" ht="11.25">
      <c r="A49" s="35"/>
    </row>
    <row r="50" ht="11.25">
      <c r="A50" s="35"/>
    </row>
    <row r="51" ht="11.25">
      <c r="A51" s="35"/>
    </row>
    <row r="52" ht="11.25">
      <c r="A52" s="35"/>
    </row>
    <row r="53" ht="11.25">
      <c r="A53" s="35"/>
    </row>
    <row r="54" ht="11.25">
      <c r="A54" s="35"/>
    </row>
    <row r="55" ht="11.25">
      <c r="A55" s="35"/>
    </row>
    <row r="56" ht="11.25">
      <c r="A56" s="35"/>
    </row>
    <row r="57" ht="11.25">
      <c r="A57" s="35"/>
    </row>
    <row r="58" ht="11.25">
      <c r="A58" s="35"/>
    </row>
    <row r="59" ht="11.25">
      <c r="A59" s="35"/>
    </row>
    <row r="60" ht="11.25">
      <c r="A60" s="35"/>
    </row>
    <row r="61" ht="11.25">
      <c r="A61" s="35"/>
    </row>
    <row r="62" ht="11.25">
      <c r="A62" s="35"/>
    </row>
    <row r="63" ht="11.25">
      <c r="A63" s="35"/>
    </row>
    <row r="64" ht="11.25">
      <c r="A64" s="35"/>
    </row>
    <row r="65" ht="11.25">
      <c r="A65" s="35"/>
    </row>
    <row r="66" ht="11.25">
      <c r="A66" s="35"/>
    </row>
    <row r="67" ht="11.25">
      <c r="A67" s="35"/>
    </row>
    <row r="68" ht="11.25">
      <c r="A68" s="35"/>
    </row>
    <row r="69" ht="11.25">
      <c r="A69" s="35"/>
    </row>
    <row r="70" ht="11.25">
      <c r="A70" s="35"/>
    </row>
    <row r="71" ht="11.25">
      <c r="A71" s="35"/>
    </row>
    <row r="72" ht="11.25">
      <c r="A72" s="35"/>
    </row>
    <row r="73" ht="11.25">
      <c r="A73" s="35"/>
    </row>
    <row r="74" ht="11.25">
      <c r="A74" s="35"/>
    </row>
    <row r="75" ht="11.25">
      <c r="A75" s="35"/>
    </row>
    <row r="76" ht="11.25">
      <c r="A76" s="35"/>
    </row>
    <row r="77" ht="11.25">
      <c r="A77" s="35"/>
    </row>
    <row r="78" ht="11.25">
      <c r="A78" s="35"/>
    </row>
    <row r="79" ht="11.25">
      <c r="A79" s="35"/>
    </row>
    <row r="80" ht="11.25">
      <c r="A80" s="35"/>
    </row>
    <row r="81" ht="11.25">
      <c r="A81" s="35"/>
    </row>
    <row r="82" ht="11.25">
      <c r="A82" s="35"/>
    </row>
    <row r="83" ht="11.25">
      <c r="A83" s="35"/>
    </row>
    <row r="84" ht="11.25">
      <c r="A84" s="35"/>
    </row>
    <row r="85" ht="11.25">
      <c r="A85" s="35"/>
    </row>
    <row r="86" ht="11.25">
      <c r="A86" s="35"/>
    </row>
    <row r="87" ht="11.25">
      <c r="A87" s="35"/>
    </row>
    <row r="88" ht="11.25">
      <c r="A88" s="35"/>
    </row>
  </sheetData>
  <sheetProtection/>
  <mergeCells count="1">
    <mergeCell ref="A7:C8"/>
  </mergeCells>
  <printOptions horizontalCentered="1"/>
  <pageMargins left="0.75" right="0.75" top="0.7" bottom="0.49" header="0.5" footer="0.31"/>
  <pageSetup fitToHeight="1" fitToWidth="1" horizontalDpi="600" verticalDpi="600" orientation="landscape" paperSize="9" scale="61" r:id="rId1"/>
  <headerFooter alignWithMargins="0">
    <oddFooter>&amp;LConfirm existenta lucrarilor
Director Departament&amp;CPage &amp;P of &amp;N&amp;RCandidat</oddFooter>
  </headerFooter>
  <rowBreaks count="2" manualBreakCount="2">
    <brk id="21" max="9" man="1"/>
    <brk id="3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MVM</dc:creator>
  <cp:keywords/>
  <dc:description/>
  <cp:lastModifiedBy>atracting2</cp:lastModifiedBy>
  <cp:lastPrinted>2015-09-17T12:18:06Z</cp:lastPrinted>
  <dcterms:created xsi:type="dcterms:W3CDTF">2013-01-07T21:33:10Z</dcterms:created>
  <dcterms:modified xsi:type="dcterms:W3CDTF">2015-09-18T08:31:25Z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sMyDocuments">
    <vt:lpwstr>1</vt:lpwstr>
  </property>
</Properties>
</file>