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15" windowWidth="17520" windowHeight="11310" tabRatio="883" activeTab="1"/>
  </bookViews>
  <sheets>
    <sheet name="Date_Ini" sheetId="1" r:id="rId1"/>
    <sheet name="CENTRALIZATOR" sheetId="2" r:id="rId2"/>
    <sheet name="1.1.1.1-Carti" sheetId="3" r:id="rId3"/>
    <sheet name="1.1.1.2-Carti " sheetId="4" r:id="rId4"/>
    <sheet name="1.1.2.1-Carti-Editor" sheetId="5" r:id="rId5"/>
    <sheet name="1.1.2.2-Carti-Editor" sheetId="6" r:id="rId6"/>
    <sheet name="1.2.1-Manuale" sheetId="7" r:id="rId7"/>
    <sheet name="1.2.2-Indrumatoare" sheetId="8" r:id="rId8"/>
    <sheet name="1.3-Coordonare" sheetId="9" r:id="rId9"/>
    <sheet name="2.1-ISI_" sheetId="10" r:id="rId10"/>
    <sheet name="2.2-BDI_Journals + Proceedings" sheetId="11" r:id="rId11"/>
    <sheet name="2.4.1.1-Granturi2.4.2.1" sheetId="12" r:id="rId12"/>
    <sheet name="2.4.1.2-Granturi 2.4.2.2" sheetId="13" r:id="rId13"/>
    <sheet name="2.5-Proiecte" sheetId="14" r:id="rId14"/>
    <sheet name="3.1.1-Citari_ISI" sheetId="15" r:id="rId15"/>
    <sheet name="3.1.1-Citari_BDI" sheetId="16" r:id="rId16"/>
    <sheet name="3.2-Prez" sheetId="17" r:id="rId17"/>
    <sheet name="3.3-Colect" sheetId="18" r:id="rId18"/>
    <sheet name="3.4-Exp_Manag" sheetId="19" r:id="rId19"/>
    <sheet name="3.5-Premii" sheetId="20" r:id="rId20"/>
    <sheet name="3.6-Membru" sheetId="21" r:id="rId21"/>
  </sheets>
  <externalReferences>
    <externalReference r:id="rId24"/>
  </externalReferences>
  <definedNames>
    <definedName name="_GoBack" localSheetId="3">'1.1.1.2-Carti '!$C$14</definedName>
    <definedName name="bdi">'[1]BDI'!$B$2:$B$39</definedName>
    <definedName name="_xlnm.Print_Area" localSheetId="2">'1.1.1.1-Carti'!$A$1:$I$17</definedName>
    <definedName name="_xlnm.Print_Area" localSheetId="3">'1.1.1.2-Carti '!$A$2:$I$14</definedName>
    <definedName name="_xlnm.Print_Area" localSheetId="4">'1.1.2.1-Carti-Editor'!$A$1:$I$17</definedName>
    <definedName name="_xlnm.Print_Area" localSheetId="5">'1.1.2.2-Carti-Editor'!$A$1:$I$16</definedName>
    <definedName name="_xlnm.Print_Area" localSheetId="6">'1.2.1-Manuale'!$A$1:$I$16</definedName>
    <definedName name="_xlnm.Print_Area" localSheetId="7">'1.2.2-Indrumatoare'!$A$1:$I$17</definedName>
    <definedName name="_xlnm.Print_Area" localSheetId="12">'2.4.1.2-Granturi 2.4.2.2'!$A$1:$L$25</definedName>
    <definedName name="_xlnm.Print_Area" localSheetId="15">'3.1.1-Citari_BDI'!$A$1:$I$21</definedName>
    <definedName name="_xlnm.Print_Area" localSheetId="14">'3.1.1-Citari_ISI'!$A$1:$G$47</definedName>
    <definedName name="_xlnm.Print_Area" localSheetId="16">'3.2-Prez'!$A$1:$D$46</definedName>
  </definedNames>
  <calcPr fullCalcOnLoad="1"/>
</workbook>
</file>

<file path=xl/sharedStrings.xml><?xml version="1.0" encoding="utf-8"?>
<sst xmlns="http://schemas.openxmlformats.org/spreadsheetml/2006/main" count="1137" uniqueCount="723">
  <si>
    <r>
      <rPr>
        <sz val="12"/>
        <color indexed="8"/>
        <rFont val="Calibri"/>
        <family val="2"/>
      </rPr>
      <t>Grecea Carmen</t>
    </r>
    <r>
      <rPr>
        <sz val="12"/>
        <rFont val="Calibri"/>
        <family val="2"/>
      </rPr>
      <t xml:space="preserve">, Sturza Mihaela, Musat Cosmin, </t>
    </r>
    <r>
      <rPr>
        <b/>
        <sz val="12"/>
        <rFont val="Calibri"/>
        <family val="2"/>
      </rPr>
      <t>Herban Sorin</t>
    </r>
    <r>
      <rPr>
        <sz val="12"/>
        <rFont val="Calibri"/>
        <family val="2"/>
      </rPr>
      <t>, Bala Alina, David Viorica</t>
    </r>
  </si>
  <si>
    <r>
      <t>Musat Cosmin,</t>
    </r>
    <r>
      <rPr>
        <b/>
        <sz val="12"/>
        <rFont val="Calibri"/>
        <family val="2"/>
      </rPr>
      <t xml:space="preserve"> Herban Sorin</t>
    </r>
    <r>
      <rPr>
        <sz val="12"/>
        <rFont val="Calibri"/>
        <family val="2"/>
      </rPr>
      <t>,</t>
    </r>
    <r>
      <rPr>
        <b/>
        <sz val="12"/>
        <rFont val="Calibri"/>
        <family val="2"/>
      </rPr>
      <t xml:space="preserve"> </t>
    </r>
    <r>
      <rPr>
        <sz val="12"/>
        <color indexed="8"/>
        <rFont val="Calibri"/>
        <family val="2"/>
      </rPr>
      <t>Grecea Carmen</t>
    </r>
  </si>
  <si>
    <r>
      <rPr>
        <b/>
        <sz val="12"/>
        <rFont val="Calibri"/>
        <family val="2"/>
      </rPr>
      <t>Herban Sorin</t>
    </r>
    <r>
      <rPr>
        <sz val="12"/>
        <rFont val="Calibri"/>
        <family val="2"/>
      </rPr>
      <t>,</t>
    </r>
    <r>
      <rPr>
        <b/>
        <sz val="12"/>
        <rFont val="Calibri"/>
        <family val="2"/>
      </rPr>
      <t xml:space="preserve"> </t>
    </r>
    <r>
      <rPr>
        <sz val="12"/>
        <color indexed="8"/>
        <rFont val="Calibri"/>
        <family val="2"/>
      </rPr>
      <t>Grecea Carmen</t>
    </r>
    <r>
      <rPr>
        <sz val="12"/>
        <rFont val="Calibri"/>
        <family val="2"/>
      </rPr>
      <t>, Musat Cosmin</t>
    </r>
  </si>
  <si>
    <r>
      <t xml:space="preserve">Zaharia R. (director), Dubina D., Stratan A., Borza I., Florea D., Mutiu M., Muntean N., Dogariu A., Lacatusu F., Crisan A., </t>
    </r>
    <r>
      <rPr>
        <sz val="12"/>
        <color indexed="8"/>
        <rFont val="Calibri"/>
        <family val="2"/>
      </rPr>
      <t>Grecea Carmen</t>
    </r>
    <r>
      <rPr>
        <sz val="12"/>
        <rFont val="Calibri"/>
        <family val="2"/>
      </rPr>
      <t xml:space="preserve">., </t>
    </r>
    <r>
      <rPr>
        <b/>
        <sz val="12"/>
        <rFont val="Calibri"/>
        <family val="2"/>
      </rPr>
      <t>Herban Sorin</t>
    </r>
    <r>
      <rPr>
        <sz val="12"/>
        <rFont val="Calibri"/>
        <family val="2"/>
      </rPr>
      <t>, C. Musat, M. Marin, V. Stoian, A. Gruin, M. Misca, A. Retezan, S. Dorhoi</t>
    </r>
  </si>
  <si>
    <r>
      <t>Dubina Dan, Grecea Daniel, Florea Dinu, Ungureanu Viorel, Stratan Aurel, Ciutina Adrian, Neagu Călin, Dogariu Adrian,</t>
    </r>
    <r>
      <rPr>
        <sz val="12"/>
        <color indexed="8"/>
        <rFont val="Calibri"/>
        <family val="2"/>
      </rPr>
      <t xml:space="preserve"> Grecea Carmen</t>
    </r>
    <r>
      <rPr>
        <sz val="12"/>
        <rFont val="Calibri"/>
        <family val="2"/>
      </rPr>
      <t xml:space="preserve">,  </t>
    </r>
    <r>
      <rPr>
        <b/>
        <sz val="12"/>
        <rFont val="Calibri"/>
        <family val="2"/>
      </rPr>
      <t xml:space="preserve">Herban Sorin </t>
    </r>
  </si>
  <si>
    <r>
      <t>Carmen Grecea,</t>
    </r>
    <r>
      <rPr>
        <b/>
        <sz val="12"/>
        <color indexed="8"/>
        <rFont val="Calibri"/>
        <family val="2"/>
      </rPr>
      <t xml:space="preserve"> Sorin Herban</t>
    </r>
    <r>
      <rPr>
        <sz val="12"/>
        <color indexed="8"/>
        <rFont val="Calibri"/>
        <family val="2"/>
      </rPr>
      <t>, Alina Bălă, Cosmin Muşat</t>
    </r>
  </si>
  <si>
    <r>
      <t xml:space="preserve">Dinu Florea, Dan Dubina, Raul Zaharia, Aurel Stratan, Viorel Ungureanu, Daniel Grecea, Calin Neagu, Filip Norin Vacarescu, Ioan Both, </t>
    </r>
    <r>
      <rPr>
        <b/>
        <sz val="12"/>
        <color indexed="8"/>
        <rFont val="Calibri"/>
        <family val="2"/>
      </rPr>
      <t>Herban Sorin</t>
    </r>
  </si>
  <si>
    <t>Complemente de Măsurători Terestre (Vol 2),  Ediţia I</t>
  </si>
  <si>
    <t>Complemente de Măsurători Terestre (Vol 2),  Ediţia II</t>
  </si>
  <si>
    <r>
      <t xml:space="preserve">Dragomir Petre, </t>
    </r>
    <r>
      <rPr>
        <b/>
        <sz val="12"/>
        <color indexed="8"/>
        <rFont val="Calibri"/>
        <family val="2"/>
      </rPr>
      <t>Sorin Herban,</t>
    </r>
    <r>
      <rPr>
        <sz val="12"/>
        <color indexed="8"/>
        <rFont val="Calibri"/>
        <family val="2"/>
      </rPr>
      <t xml:space="preserve"> Onose Dumitru, Negrila Aurel</t>
    </r>
  </si>
  <si>
    <t>Indrumător de aplicaţii şi lucrări  practice Topografie Inginereasca</t>
  </si>
  <si>
    <t xml:space="preserve">Investigarea, monitorizarea şi propuneri de stabilizare a versanţilor instabili pe drumurile din cadrul D.R.D.P. Timişoara indicativ CESTRIN
 A 1.6.4.-T5
</t>
  </si>
  <si>
    <r>
      <t xml:space="preserve">Boldurean Alexandru, Belc Florin, Boldurean Alexandra, Bogdan Ioan, </t>
    </r>
    <r>
      <rPr>
        <b/>
        <sz val="12"/>
        <color indexed="8"/>
        <rFont val="Calibri"/>
        <family val="2"/>
      </rPr>
      <t>Herban Sorin</t>
    </r>
  </si>
  <si>
    <t>CESTRIN</t>
  </si>
  <si>
    <t>2006-2007</t>
  </si>
  <si>
    <t>CESTRIN 523/19.09.2006</t>
  </si>
  <si>
    <t>Studiu preliminar al traseului autostrăzii Timişoara –Arad – Nădlac</t>
  </si>
  <si>
    <t>327/1998</t>
  </si>
  <si>
    <t>1998-1999</t>
  </si>
  <si>
    <t>AND-Bucureşti</t>
  </si>
  <si>
    <t>CNMP Parteneriate in Domeniile Prioritare      14418 / 14.09.2007</t>
  </si>
  <si>
    <t>Punctaj unic pentru fiecare activitate</t>
  </si>
  <si>
    <t xml:space="preserve">Punctaj unic pentru fiecare activitate </t>
  </si>
  <si>
    <t>Using the Laser Scanning for Research and Conservation of Cultural Heritage Sites. Case Study: Ulmetum Citadel</t>
  </si>
  <si>
    <t>1172-1180</t>
  </si>
  <si>
    <t>678-685</t>
  </si>
  <si>
    <t>Studying the Movement of Buildings and Developing Models to Determine Real Settlements</t>
  </si>
  <si>
    <t>789-796</t>
  </si>
  <si>
    <t>Terrestrial Laser Scanning Used for 3D Modeling</t>
  </si>
  <si>
    <t>12h International Multidisciplinary Scientific Geoconference (SGEM),   Accession Number: WOS:000348532700101</t>
  </si>
  <si>
    <t>SGEM 2012, VOL. II,  ISSN 1314-2704</t>
  </si>
  <si>
    <t>Criterii minime necesare
(Conferentiar)</t>
  </si>
  <si>
    <t>Conf. Dr. Ing. HERBAN IOAN SORIN</t>
  </si>
  <si>
    <t>3D Modeling of the Historical Buildings and Archeological Sites</t>
  </si>
  <si>
    <t>925-932</t>
  </si>
  <si>
    <t>12h International Multidisciplinary Scientific Geoconference (SGEM),   Accession Number: WOS:000348532700117</t>
  </si>
  <si>
    <t>3-Dimensional Modeling for Assessment of the Touristic Potential</t>
  </si>
  <si>
    <r>
      <t xml:space="preserve">Herban Sorin, </t>
    </r>
    <r>
      <rPr>
        <sz val="12"/>
        <rFont val="Calibri"/>
        <family val="2"/>
      </rPr>
      <t>Alionescu A.</t>
    </r>
  </si>
  <si>
    <t>933-938</t>
  </si>
  <si>
    <t>12h International Multidisciplinary Scientific Geoconference (SGEM),   Accession Number: WOS:000348532700118</t>
  </si>
  <si>
    <t>Managing Spatial Data Regarding the Romanian Road Network Using GIS Technology</t>
  </si>
  <si>
    <t>1095-1102</t>
  </si>
  <si>
    <t>12h International Multidisciplinary Scientific Geoconference (SGEM),   Accession Number: WOS:000348532700139</t>
  </si>
  <si>
    <t>UTILITY-BASED MULTICRITERIA MODEL FOR EVALUATING REAL ESTATE DEVELOPMENT PROJECTS</t>
  </si>
  <si>
    <t> Chen, Y. L.; Perng, Y. H.; Lien, H. C.</t>
  </si>
  <si>
    <t>JOURNAL OF ENVIRONMENTAL PROTECTION AND ECOLOGY</t>
  </si>
  <si>
    <t>4</t>
  </si>
  <si>
    <t>LANDSCAPE CHARACTERISTICS OF BATTALGAZI ARCHAEOLOGICAL AND HISTORICAL SETTLEMENT IN MALATYA, TURKEY, ITS PROTECTION PROBLEMS AND SOLUTIONS</t>
  </si>
  <si>
    <t>AN INTERACTIVE GIS-BASED SOFTWARE FOR DYNAMIC MONITORING OF RIVERS</t>
  </si>
  <si>
    <t>Using A Geographic Information System (GIS) To Model, Manage And Develop Urban Data Of The Timisoara City</t>
  </si>
  <si>
    <r>
      <t>Yilmaz, B</t>
    </r>
    <r>
      <rPr>
        <sz val="10"/>
        <rFont val="Arial"/>
        <family val="2"/>
      </rPr>
      <t> ; Saricam, S ; Aslan, F ; Atik, A </t>
    </r>
  </si>
  <si>
    <r>
      <t>Yetik, MK</t>
    </r>
    <r>
      <rPr>
        <sz val="10"/>
        <rFont val="Arial"/>
        <family val="2"/>
      </rPr>
      <t> ; Yuceer, M ; Karadurmus, E ; Semizer, E ; Calimli, A ;Berber, R </t>
    </r>
  </si>
  <si>
    <t>USING GIS FOR STRATEGIC ENVIRONMENTAL ASSESSMENT CASE STUDY: CLUJ-NAPOCA METROPOLITAN AREA, ROMANIA</t>
  </si>
  <si>
    <t>12th International Conference of Numerical Analysis and Applied Mathematics- Membru in colectivul de redactie</t>
  </si>
  <si>
    <r>
      <t>Comisia:</t>
    </r>
    <r>
      <rPr>
        <sz val="9"/>
        <rFont val="Tahoma"/>
        <family val="2"/>
      </rPr>
      <t xml:space="preserve"> INGINERIE GEOLOGICĂ, INGINERIE GEODEZICA, MINE, PETROL ŞI GAZE</t>
    </r>
  </si>
  <si>
    <r>
      <t>Comisia:</t>
    </r>
    <r>
      <rPr>
        <sz val="9"/>
        <rFont val="Tahoma"/>
        <family val="2"/>
      </rPr>
      <t xml:space="preserve"> INGINERIE GEOLOGICĂ, MINE, PETROL ŞI GAZE</t>
    </r>
  </si>
  <si>
    <r>
      <t>Comisia:</t>
    </r>
    <r>
      <rPr>
        <sz val="10"/>
        <rFont val="Calibri"/>
        <family val="2"/>
      </rPr>
      <t xml:space="preserve"> INGINERIE GEOLOGICĂ, INGINERIE GEODEZICĂ MINE, PETROL ŞI GAZE</t>
    </r>
  </si>
  <si>
    <t>978-606-35-0085-5</t>
  </si>
  <si>
    <t>90</t>
  </si>
  <si>
    <t>Ridicari Topografice Speciale si Aplicatii ale Masuratorilor Ingineresti</t>
  </si>
  <si>
    <r>
      <rPr>
        <b/>
        <sz val="12"/>
        <color indexed="8"/>
        <rFont val="Calibri"/>
        <family val="2"/>
      </rPr>
      <t>Herban Sorin</t>
    </r>
    <r>
      <rPr>
        <sz val="12"/>
        <color indexed="8"/>
        <rFont val="Calibri"/>
        <family val="2"/>
      </rPr>
      <t>, Grecea Carmen, Musat C</t>
    </r>
  </si>
  <si>
    <r>
      <t xml:space="preserve">Grecea C., </t>
    </r>
    <r>
      <rPr>
        <b/>
        <sz val="12"/>
        <color indexed="8"/>
        <rFont val="Calibri"/>
        <family val="2"/>
      </rPr>
      <t>Herban Sorin</t>
    </r>
  </si>
  <si>
    <t>Real Time Positioning - Solution for Automation Processes and Monitoring Land Management</t>
  </si>
  <si>
    <t>13h International Multidisciplinary Scientific Geoconference (SGEM),   Accession Number: WOS:000349067300048</t>
  </si>
  <si>
    <t>373-380</t>
  </si>
  <si>
    <t>SGEM 2013, VOL. I,  ISSN 1314-2704</t>
  </si>
  <si>
    <t>Application of Laser Scan Technology to Landslide Monitoring, Volumetric Calculus and DEM</t>
  </si>
  <si>
    <t>49-56</t>
  </si>
  <si>
    <t>13h International Multidisciplinary Scientific Geoconference (SGEM),   Accession Number: WOS:000349067300007</t>
  </si>
  <si>
    <t>Journal of Enviromental Protection ISSN 1311-5065,   Accession Number: WOS:000317437400044</t>
  </si>
  <si>
    <t>Comparative Overview of Cadastre and Land Information Systems in Some Countries from Europe - An Efficient Tool to Understand and Manage Urban Developement</t>
  </si>
  <si>
    <r>
      <rPr>
        <b/>
        <sz val="12"/>
        <color indexed="8"/>
        <rFont val="Calibri"/>
        <family val="2"/>
      </rPr>
      <t>Herban Sorin</t>
    </r>
    <r>
      <rPr>
        <sz val="12"/>
        <color indexed="8"/>
        <rFont val="Calibri"/>
        <family val="2"/>
      </rPr>
      <t>, Vilceanu B., Alionescu A., Grecea C.</t>
    </r>
  </si>
  <si>
    <r>
      <t>Grecea C., Moscovici A., Vilceanu C.B.,</t>
    </r>
    <r>
      <rPr>
        <b/>
        <sz val="12"/>
        <color indexed="8"/>
        <rFont val="Calibri"/>
        <family val="2"/>
      </rPr>
      <t xml:space="preserve"> Herban Sorin</t>
    </r>
  </si>
  <si>
    <t>Journal of Enviromental Protection ISSN 1311-5065,   Accession Number: WOS:000317437400031</t>
  </si>
  <si>
    <t>Vol 15, Nr 2            ISSN 1311-5065</t>
  </si>
  <si>
    <t>Vol 15, Nr 2             ISSN 1311-5065</t>
  </si>
  <si>
    <t>Workflow Optimization of Immovable's Registration in Romanian Cadastral System</t>
  </si>
  <si>
    <t>1231-1238</t>
  </si>
  <si>
    <t>SGEM 2015, VOL. I,  ISSN 1314-2704</t>
  </si>
  <si>
    <t>SGEM 2015, VOL. II,  ISSN 1314-2704</t>
  </si>
  <si>
    <t>Processing Of Environmental Data Using Digital Terrain Models for the Western Part of Romania</t>
  </si>
  <si>
    <t>1043-1050</t>
  </si>
  <si>
    <t>15h International Multidisciplinary Scientific Geoconference (SGEM),   Accession Number: WOS:000371600100153</t>
  </si>
  <si>
    <t>15h International Multidisciplinary Scientific Geoconference (SGEM),   Accession Number: WOS:000371600100130</t>
  </si>
  <si>
    <t>Mathematic Interpolation Methods - Support for an Efficient 3D Modeling Of Landslides in the Context of Displacements Monitoring</t>
  </si>
  <si>
    <t>PROCEEDINGS OF THE INTERNATIONAL CONFERENCE OF NUMERICAL ANALYSIS AND APPLIED MATHEMATICS 2014 (ICNAAM-2014)  WOS:000355339704032</t>
  </si>
  <si>
    <t>SGEM 2014, VOL. II,  ISSN 1314-2704</t>
  </si>
  <si>
    <t>Mathematical Support for Three-dimensional Transformation Points from Geocentric Reference System in Local Reference System</t>
  </si>
  <si>
    <t>PROCEEDINGS OF THE INTERNATIONAL CONFERENCE OF NUMERICAL ANALYSIS AND APPLIED MATHEMATICS 2014 (ICNAAM-2014)  WOS:000355339704041</t>
  </si>
  <si>
    <t>1050-1058</t>
  </si>
  <si>
    <t>Architectural and Touristic Potential Of Timisoara, Romania Highlighted By WebGIS Solutions</t>
  </si>
  <si>
    <t>15h International Multidisciplinary Scientific Geoconference (SGEM)   WOS:000371599500061</t>
  </si>
  <si>
    <t>495-502</t>
  </si>
  <si>
    <t>Using Open Source GIS for the Management of the Administrative Territorial Unit</t>
  </si>
  <si>
    <r>
      <t xml:space="preserve">Grecea Carmen, Bala Alina, </t>
    </r>
    <r>
      <rPr>
        <b/>
        <sz val="12"/>
        <color indexed="8"/>
        <rFont val="Calibri"/>
        <family val="2"/>
      </rPr>
      <t xml:space="preserve"> </t>
    </r>
    <r>
      <rPr>
        <b/>
        <sz val="12"/>
        <rFont val="Calibri"/>
        <family val="2"/>
      </rPr>
      <t>Herban Sorin</t>
    </r>
  </si>
  <si>
    <t>73-78</t>
  </si>
  <si>
    <t>15th National Technical-Scientific Conference on Modern Technologies for the 3rd Millennium  WOS:00037831400001</t>
  </si>
  <si>
    <r>
      <t>ISBN:</t>
    </r>
    <r>
      <rPr>
        <sz val="10"/>
        <color indexed="63"/>
        <rFont val="Arial"/>
        <family val="2"/>
      </rPr>
      <t>978-88-7587-724-8</t>
    </r>
  </si>
  <si>
    <r>
      <t xml:space="preserve">Herban Sorin, </t>
    </r>
    <r>
      <rPr>
        <sz val="12"/>
        <rFont val="Calibri"/>
        <family val="2"/>
      </rPr>
      <t>Vilcenu C.B.</t>
    </r>
  </si>
  <si>
    <r>
      <t>Muşat Cosmin Constantin,</t>
    </r>
    <r>
      <rPr>
        <b/>
        <sz val="12"/>
        <color indexed="8"/>
        <rFont val="Calibri"/>
        <family val="2"/>
      </rPr>
      <t xml:space="preserve"> </t>
    </r>
    <r>
      <rPr>
        <b/>
        <sz val="12"/>
        <rFont val="Calibri"/>
        <family val="2"/>
      </rPr>
      <t>Herban Sorin</t>
    </r>
  </si>
  <si>
    <r>
      <t xml:space="preserve">Herban Sorin, </t>
    </r>
    <r>
      <rPr>
        <sz val="12"/>
        <rFont val="Calibri"/>
        <family val="2"/>
      </rPr>
      <t>Grecea C., Dimen L.</t>
    </r>
  </si>
  <si>
    <r>
      <rPr>
        <sz val="12"/>
        <rFont val="Calibri"/>
        <family val="2"/>
      </rPr>
      <t>Dimen L., Borsan T.</t>
    </r>
    <r>
      <rPr>
        <b/>
        <sz val="12"/>
        <rFont val="Calibri"/>
        <family val="2"/>
      </rPr>
      <t>, Herban Sorin</t>
    </r>
  </si>
  <si>
    <r>
      <t xml:space="preserve">Vilceanu Beatrice, </t>
    </r>
    <r>
      <rPr>
        <b/>
        <sz val="12"/>
        <rFont val="Calibri"/>
        <family val="2"/>
      </rPr>
      <t>Herban Sorin</t>
    </r>
    <r>
      <rPr>
        <sz val="12"/>
        <rFont val="Calibri"/>
        <family val="2"/>
      </rPr>
      <t>, Carmen Grecea</t>
    </r>
  </si>
  <si>
    <r>
      <rPr>
        <b/>
        <sz val="12"/>
        <color indexed="8"/>
        <rFont val="Calibri"/>
        <family val="2"/>
      </rPr>
      <t>Herban Sorin</t>
    </r>
    <r>
      <rPr>
        <sz val="12"/>
        <color indexed="8"/>
        <rFont val="Calibri"/>
        <family val="2"/>
      </rPr>
      <t>, Grecea C., Babuca I.N, Bala A.C.</t>
    </r>
  </si>
  <si>
    <r>
      <rPr>
        <b/>
        <sz val="12"/>
        <color indexed="8"/>
        <rFont val="Calibri"/>
        <family val="2"/>
      </rPr>
      <t>Herban Sorin</t>
    </r>
    <r>
      <rPr>
        <sz val="12"/>
        <color indexed="8"/>
        <rFont val="Calibri"/>
        <family val="2"/>
      </rPr>
      <t>, Rusu G,.Grecea O., Barla G.</t>
    </r>
  </si>
  <si>
    <r>
      <rPr>
        <b/>
        <sz val="12"/>
        <color indexed="8"/>
        <rFont val="Calibri"/>
        <family val="2"/>
      </rPr>
      <t>Herban Sorin</t>
    </r>
    <r>
      <rPr>
        <sz val="12"/>
        <color indexed="8"/>
        <rFont val="Calibri"/>
        <family val="2"/>
      </rPr>
      <t>, Grecea C., Musat C.C., Vilceanu C.B.</t>
    </r>
  </si>
  <si>
    <t>THE CONCEPT OF SUSTAINABLE DEVELOPMENT APPLIED TO RETECHNOLOGY A HYDROELECTRIC POWER PLANT</t>
  </si>
  <si>
    <t>GIS OPEN - University of West Hungary, Faculty of Geoinformation, Szekesfehervar -  Geospatial information portal of RO</t>
  </si>
  <si>
    <t>2012, Mart. Szekesfehervar, Ungaria</t>
  </si>
  <si>
    <t>GIS OPEN -University of West Hungary - Introduction to project cooperations</t>
  </si>
  <si>
    <t>2013, Mart. Szekesfehervar, Ungaria</t>
  </si>
  <si>
    <t>GIS OPEN - University of West Hungary, Faculty of Geoinformation, Szekesfehervar -  Geospatial information portal of RO and oportunities of strategic cooperation</t>
  </si>
  <si>
    <t>2014, Mart. Szekesfehervar, Ungaria</t>
  </si>
  <si>
    <r>
      <t xml:space="preserve">Clara – Beatrice Vilceanu, </t>
    </r>
    <r>
      <rPr>
        <b/>
        <sz val="12"/>
        <rFont val="Calibri"/>
        <family val="2"/>
      </rPr>
      <t>Sorin Ioan Herban</t>
    </r>
    <r>
      <rPr>
        <sz val="12"/>
        <rFont val="Calibri"/>
        <family val="2"/>
      </rPr>
      <t>, Cosmin Constantin Muşat</t>
    </r>
  </si>
  <si>
    <r>
      <rPr>
        <b/>
        <sz val="12"/>
        <rFont val="Calibri"/>
        <family val="2"/>
      </rPr>
      <t>Sorin Herban</t>
    </r>
    <r>
      <rPr>
        <sz val="12"/>
        <rFont val="Calibri"/>
        <family val="2"/>
      </rPr>
      <t xml:space="preserve">, Clara – Beatrice Vilceanu </t>
    </r>
  </si>
  <si>
    <r>
      <t xml:space="preserve">Grecea Carmen, </t>
    </r>
    <r>
      <rPr>
        <b/>
        <sz val="12"/>
        <rFont val="Calibri"/>
        <family val="2"/>
      </rPr>
      <t>Herban Sorin</t>
    </r>
    <r>
      <rPr>
        <sz val="12"/>
        <rFont val="Calibri"/>
        <family val="2"/>
      </rPr>
      <t>, Muşat Cosmin Constantin</t>
    </r>
  </si>
  <si>
    <r>
      <rPr>
        <b/>
        <sz val="12"/>
        <rFont val="Calibri"/>
        <family val="2"/>
      </rPr>
      <t xml:space="preserve"> Herban Sorin</t>
    </r>
    <r>
      <rPr>
        <sz val="12"/>
        <rFont val="Calibri"/>
        <family val="2"/>
      </rPr>
      <t>, Muşat Cosmin Constantin, Carmen Grecea</t>
    </r>
  </si>
  <si>
    <r>
      <t>Herban Sorin</t>
    </r>
    <r>
      <rPr>
        <b/>
        <sz val="12"/>
        <color indexed="8"/>
        <rFont val="Calibri"/>
        <family val="2"/>
      </rPr>
      <t>, Grecea Carmen</t>
    </r>
  </si>
  <si>
    <t xml:space="preserve">Acta Technica Napocensis </t>
  </si>
  <si>
    <t>B+</t>
  </si>
  <si>
    <r>
      <t xml:space="preserve">Vîlceanu Clara Beatrice, </t>
    </r>
    <r>
      <rPr>
        <b/>
        <sz val="12"/>
        <rFont val="Calibri"/>
        <family val="2"/>
      </rPr>
      <t xml:space="preserve"> Herban Sorin</t>
    </r>
    <r>
      <rPr>
        <sz val="12"/>
        <rFont val="Calibri"/>
        <family val="2"/>
      </rPr>
      <t>, Muşat Cosmin Constantin</t>
    </r>
  </si>
  <si>
    <r>
      <t xml:space="preserve">Vîlceanu Clara Beatrice,  </t>
    </r>
    <r>
      <rPr>
        <b/>
        <sz val="12"/>
        <rFont val="Calibri"/>
        <family val="2"/>
      </rPr>
      <t>Herban Sorin</t>
    </r>
  </si>
  <si>
    <r>
      <rPr>
        <b/>
        <sz val="12"/>
        <rFont val="Calibri"/>
        <family val="2"/>
      </rPr>
      <t>Herban Sorin</t>
    </r>
    <r>
      <rPr>
        <sz val="12"/>
        <rFont val="Calibri"/>
        <family val="2"/>
      </rPr>
      <t>, Vilceanu Clara Beatrice</t>
    </r>
  </si>
  <si>
    <r>
      <rPr>
        <b/>
        <sz val="12"/>
        <rFont val="Calibri"/>
        <family val="2"/>
      </rPr>
      <t>Herban Sorin</t>
    </r>
    <r>
      <rPr>
        <sz val="12"/>
        <rFont val="Calibri"/>
        <family val="2"/>
      </rPr>
      <t>, Grecea Carmen, Muşat Cosmin Constantin</t>
    </r>
  </si>
  <si>
    <r>
      <rPr>
        <b/>
        <sz val="12"/>
        <rFont val="Calibri"/>
        <family val="2"/>
      </rPr>
      <t>Herban Sorin</t>
    </r>
    <r>
      <rPr>
        <sz val="12"/>
        <rFont val="Calibri"/>
        <family val="2"/>
      </rPr>
      <t>, Bota Claudiu</t>
    </r>
  </si>
  <si>
    <r>
      <rPr>
        <b/>
        <sz val="12"/>
        <rFont val="Calibri"/>
        <family val="2"/>
      </rPr>
      <t>Herban Sorin</t>
    </r>
    <r>
      <rPr>
        <sz val="12"/>
        <rFont val="Calibri"/>
        <family val="2"/>
      </rPr>
      <t xml:space="preserve">, Muşat Cosmin Constantin </t>
    </r>
  </si>
  <si>
    <r>
      <t xml:space="preserve">Gridan  R., Alionescu A., </t>
    </r>
    <r>
      <rPr>
        <b/>
        <sz val="12"/>
        <rFont val="Calibri"/>
        <family val="2"/>
      </rPr>
      <t>Herban Sorin</t>
    </r>
  </si>
  <si>
    <r>
      <rPr>
        <b/>
        <sz val="12"/>
        <rFont val="Calibri"/>
        <family val="2"/>
      </rPr>
      <t>Herban Sorin</t>
    </r>
    <r>
      <rPr>
        <sz val="12"/>
        <rFont val="Calibri"/>
        <family val="2"/>
      </rPr>
      <t>, Grecea Carmen</t>
    </r>
  </si>
  <si>
    <r>
      <rPr>
        <b/>
        <sz val="12"/>
        <rFont val="Calibri"/>
        <family val="2"/>
      </rPr>
      <t>Sorin Herban,</t>
    </r>
    <r>
      <rPr>
        <sz val="12"/>
        <rFont val="Calibri"/>
        <family val="2"/>
      </rPr>
      <t xml:space="preserve"> </t>
    </r>
    <r>
      <rPr>
        <sz val="12"/>
        <color indexed="8"/>
        <rFont val="Calibri"/>
        <family val="2"/>
      </rPr>
      <t>Grecea Carmen</t>
    </r>
    <r>
      <rPr>
        <sz val="12"/>
        <rFont val="Calibri"/>
        <family val="2"/>
      </rPr>
      <t>, Dimen Levente</t>
    </r>
  </si>
  <si>
    <t>Managing Spatial Data regarding the Romanian Road Network using GIS technology</t>
  </si>
  <si>
    <t>12th GeoConferences SGEM 2012</t>
  </si>
  <si>
    <t>Scopus, (ISI)</t>
  </si>
  <si>
    <t>Vol II / 1314-2704</t>
  </si>
  <si>
    <r>
      <t xml:space="preserve">Nicolae Lontis, Ioana Ionel, Francisc Polpescu, Milan Pavlović, László
Makra, Dorin Lelea, </t>
    </r>
    <r>
      <rPr>
        <b/>
        <sz val="12"/>
        <rFont val="Calibri"/>
        <family val="2"/>
      </rPr>
      <t>Herban Sorin</t>
    </r>
  </si>
  <si>
    <r>
      <t xml:space="preserve">Styliadis A., Sechidis L., Dimen L., </t>
    </r>
    <r>
      <rPr>
        <b/>
        <sz val="12"/>
        <rFont val="Calibri"/>
        <family val="2"/>
      </rPr>
      <t>Herban Sorin</t>
    </r>
  </si>
  <si>
    <t>Evaluation of structure deformation using geodetic methods</t>
  </si>
  <si>
    <t>GENG'14  - Proceedings of the 2nd European Conference of Geodesy &amp; Geomatics Engineering</t>
  </si>
  <si>
    <t>Scopus, (ISI) in curs de publicare</t>
  </si>
  <si>
    <t>ISSN 2227-4359</t>
  </si>
  <si>
    <t>Consiliu Facultatii de Constructii</t>
  </si>
  <si>
    <t>2016-prezent</t>
  </si>
  <si>
    <t>Comparative study of TLS and digital photogrammetry for 3D modeling of the Martyr’s cross monument</t>
  </si>
  <si>
    <t>IGIT'15  - Proceedings of the 1nd European Conference of Integrate Geo-Spatial Information Technology and Its Application</t>
  </si>
  <si>
    <t>10times BDI</t>
  </si>
  <si>
    <t>ISBN 978-963-334-211-4</t>
  </si>
  <si>
    <r>
      <t xml:space="preserve">Vilceanu C.B., </t>
    </r>
    <r>
      <rPr>
        <b/>
        <sz val="12"/>
        <rFont val="Calibri"/>
        <family val="2"/>
      </rPr>
      <t>Sorin HERBAN</t>
    </r>
    <r>
      <rPr>
        <sz val="12"/>
        <rFont val="Calibri"/>
        <family val="2"/>
      </rPr>
      <t>, Grecea Carmen</t>
    </r>
  </si>
  <si>
    <t>2012-2016, http://conferences.wseas.org/wseas/en/loginReviewer.action</t>
  </si>
  <si>
    <r>
      <t xml:space="preserve">S </t>
    </r>
    <r>
      <rPr>
        <b/>
        <sz val="9"/>
        <rFont val="Tahoma"/>
        <family val="2"/>
      </rPr>
      <t xml:space="preserve">kpi </t>
    </r>
    <r>
      <rPr>
        <b/>
        <sz val="9"/>
        <rFont val="Symbol"/>
        <family val="1"/>
      </rPr>
      <t xml:space="preserve">³ </t>
    </r>
    <r>
      <rPr>
        <b/>
        <sz val="9"/>
        <rFont val="Tahoma"/>
        <family val="2"/>
      </rPr>
      <t>80</t>
    </r>
  </si>
  <si>
    <r>
      <t xml:space="preserve">S </t>
    </r>
    <r>
      <rPr>
        <b/>
        <sz val="9"/>
        <rFont val="Tahoma"/>
        <family val="2"/>
      </rPr>
      <t xml:space="preserve">kpi </t>
    </r>
    <r>
      <rPr>
        <b/>
        <sz val="9"/>
        <rFont val="Symbol"/>
        <family val="1"/>
      </rPr>
      <t>³</t>
    </r>
    <r>
      <rPr>
        <b/>
        <sz val="9"/>
        <rFont val="Tahoma"/>
        <family val="2"/>
      </rPr>
      <t xml:space="preserve"> 300</t>
    </r>
  </si>
  <si>
    <r>
      <t xml:space="preserve">S </t>
    </r>
    <r>
      <rPr>
        <b/>
        <sz val="9"/>
        <rFont val="Tahoma"/>
        <family val="2"/>
      </rPr>
      <t xml:space="preserve">kpi </t>
    </r>
    <r>
      <rPr>
        <b/>
        <sz val="9"/>
        <rFont val="Symbol"/>
        <family val="1"/>
      </rPr>
      <t>³</t>
    </r>
    <r>
      <rPr>
        <b/>
        <sz val="9"/>
        <rFont val="Tahoma"/>
        <family val="2"/>
      </rPr>
      <t xml:space="preserve"> 70</t>
    </r>
  </si>
  <si>
    <r>
      <t>³</t>
    </r>
    <r>
      <rPr>
        <b/>
        <sz val="9"/>
        <rFont val="Tahoma"/>
        <family val="2"/>
      </rPr>
      <t xml:space="preserve"> 450</t>
    </r>
  </si>
  <si>
    <t>22</t>
  </si>
  <si>
    <t>2.1 Articole in reviste cotate Web of Science / ISI Thomson Reuters si in volumele indexate ISI Proceedings</t>
  </si>
  <si>
    <r>
      <t>11th WSEAS International Conference on Sustainability in Science Engineering (SSE 09)</t>
    </r>
    <r>
      <rPr>
        <sz val="12"/>
        <rFont val="Arial"/>
        <family val="2"/>
      </rPr>
      <t>  WOS:000269057100043</t>
    </r>
  </si>
  <si>
    <r>
      <t>3rd WSEAS International Conference on Urban Planning and Transportation (UPT 10)</t>
    </r>
    <r>
      <rPr>
        <sz val="12"/>
        <rFont val="Arial"/>
        <family val="2"/>
      </rPr>
      <t> WOS:000301093100021</t>
    </r>
  </si>
  <si>
    <t>11TH INTERNATIONAL CONFERENCE OF NUMERICAL ANALYSIS AND APPLIED MATHEMATICS 2013, PTS 1 AND 2 (ICNAAM 2013) WOS:000331472800377</t>
  </si>
  <si>
    <r>
      <t xml:space="preserve">MLPAT -  Primăria Timişoara Castigat prin  </t>
    </r>
    <r>
      <rPr>
        <sz val="12"/>
        <color indexed="8"/>
        <rFont val="Calibri"/>
        <family val="2"/>
      </rPr>
      <t xml:space="preserve">Licitaţie Publică-Competitie </t>
    </r>
  </si>
  <si>
    <r>
      <t xml:space="preserve">Grecea Carmen (director), Bălă Alina Corina, </t>
    </r>
    <r>
      <rPr>
        <b/>
        <sz val="12"/>
        <color indexed="8"/>
        <rFont val="Calibri"/>
        <family val="2"/>
      </rPr>
      <t>Herban Sorin</t>
    </r>
    <r>
      <rPr>
        <sz val="12"/>
        <color indexed="8"/>
        <rFont val="Calibri"/>
        <family val="2"/>
      </rPr>
      <t>, Sturza Mihaela, Mușat Cosmin, David Viorica</t>
    </r>
  </si>
  <si>
    <r>
      <t xml:space="preserve">Haida Virgil, Mihu Petru, Boldurean A., Bogdan I,  </t>
    </r>
    <r>
      <rPr>
        <b/>
        <sz val="12"/>
        <color indexed="8"/>
        <rFont val="Calibri"/>
        <family val="2"/>
      </rPr>
      <t>Herban Sorin</t>
    </r>
  </si>
  <si>
    <r>
      <rPr>
        <b/>
        <sz val="12"/>
        <color indexed="8"/>
        <rFont val="Calibri"/>
        <family val="2"/>
      </rPr>
      <t>Herban Sorin</t>
    </r>
    <r>
      <rPr>
        <sz val="12"/>
        <color indexed="8"/>
        <rFont val="Calibri"/>
        <family val="2"/>
      </rPr>
      <t>, Alionescu A., Vilceanu B.</t>
    </r>
  </si>
  <si>
    <t>19</t>
  </si>
  <si>
    <t>Consiliul Departamentului CCTFC</t>
  </si>
  <si>
    <r>
      <t xml:space="preserve">Premiu Special AGIR- pentru cartea: Măsurători Terestre şi Cadastru Autori: Grecea C., Musat C., </t>
    </r>
    <r>
      <rPr>
        <b/>
        <sz val="12"/>
        <color indexed="8"/>
        <rFont val="Calibri"/>
        <family val="2"/>
      </rPr>
      <t>Herban Sorin.</t>
    </r>
    <r>
      <rPr>
        <sz val="12"/>
        <color indexed="8"/>
        <rFont val="Calibri"/>
        <family val="2"/>
      </rPr>
      <t>, David V., Sturza M.,</t>
    </r>
  </si>
  <si>
    <t>Nationale si internationale neindexate</t>
  </si>
  <si>
    <t>2.4.1 Director/ responsabil minim 2               pentru Profesor</t>
  </si>
  <si>
    <t xml:space="preserve">1.1.1 Carti /capitole ca autor; pentru Profesor minim 4 din care 1 prim autor                 </t>
  </si>
  <si>
    <t xml:space="preserve">1.2.1 Manuale, suport de curs; pentru Profesor minim 2 din care 1 prim autor    </t>
  </si>
  <si>
    <t xml:space="preserve">1.2.2 Indrumatoare de laborator/aplicatii; pentru Conferentiar minim 1 din care 1 prim autor    </t>
  </si>
  <si>
    <t>Minim 10 articole pentru Profesor</t>
  </si>
  <si>
    <t>Centralizator Standarde minimale necesare şi obligatorii pentru obţinerea abilitării, MO Partea I nr. 890bis/27.12.2012</t>
  </si>
  <si>
    <t>Total Activitatea didacica si profesionala (A1)</t>
  </si>
  <si>
    <t>Total Activitatea de cercetare (A2)</t>
  </si>
  <si>
    <t>Total Recunoasterea si impactul activitatii (A3)</t>
  </si>
  <si>
    <r>
      <t>Comisia:</t>
    </r>
    <r>
      <rPr>
        <sz val="10"/>
        <rFont val="Calibri"/>
        <family val="2"/>
      </rPr>
      <t xml:space="preserve"> INGINERIE GEOLOGICĂ, INGINERIE GEODEZICĂ, MINE, PETROL ŞI GAZE</t>
    </r>
  </si>
  <si>
    <t>Coordonator acord bilateral ERASMUS cu Universitatea West Hungary, HU</t>
  </si>
  <si>
    <r>
      <t>Comisia:</t>
    </r>
    <r>
      <rPr>
        <sz val="12"/>
        <rFont val="Calibri"/>
        <family val="2"/>
      </rPr>
      <t xml:space="preserve"> INGINERIE GEOLOGICĂ, INGINERIE GEODEZICĂ, MINE, PETROL ŞI GAZE</t>
    </r>
  </si>
  <si>
    <r>
      <rPr>
        <b/>
        <sz val="12"/>
        <color indexed="8"/>
        <rFont val="Calibri"/>
        <family val="2"/>
      </rPr>
      <t>Sorin Herban (Director Partener UPT)</t>
    </r>
    <r>
      <rPr>
        <sz val="12"/>
        <color indexed="8"/>
        <rFont val="Calibri"/>
        <family val="2"/>
      </rPr>
      <t>, Grecea Carmen, Vilceanu Beatrice, Alionescu Adrian</t>
    </r>
  </si>
  <si>
    <t>Development of Urban Green Space Monitoring Technique with Remote Sensing and its Application.
Case Study Timisoara Romania and Beijing-China  http://uefiscdi.gov.ro/userfiles/file/CAPACITATI/Bilaterale/RO-CH/Competitie%202014/Rezultate%20comisie%20mixta%20RO_CH%202016.pdf</t>
  </si>
  <si>
    <t>Cooperare bilaterala Romania-China - Competitia 2014</t>
  </si>
  <si>
    <t>2016 - Competitie Romania-China/22</t>
  </si>
  <si>
    <r>
      <rPr>
        <sz val="12"/>
        <color indexed="8"/>
        <rFont val="Calibri"/>
        <family val="2"/>
      </rPr>
      <t>Grecea Carmen</t>
    </r>
    <r>
      <rPr>
        <sz val="12"/>
        <rFont val="Calibri"/>
        <family val="2"/>
      </rPr>
      <t xml:space="preserve"> , Musat Cosmin Constantin, </t>
    </r>
    <r>
      <rPr>
        <b/>
        <sz val="12"/>
        <rFont val="Calibri"/>
        <family val="2"/>
      </rPr>
      <t>Herban Sorin</t>
    </r>
    <r>
      <rPr>
        <sz val="12"/>
        <rFont val="Calibri"/>
        <family val="2"/>
      </rPr>
      <t>, Grecea Daniel, David Viorica, Bala Alina Corina, Ciopec Alexandra, Pintea Dan, Mirea Monica</t>
    </r>
  </si>
  <si>
    <r>
      <t xml:space="preserve">Dubina D. (director), Zaharia R., Stratan A., Suba D., Macarie I., Marginean I., Both I., Dogariu I., Dinu F., Beillici R., Costescu A., Garbaciu A., Florescu C., Dan D., Dan S., Chendes R., Badea C., Diaconu D., Stoian V., Bindean A., Marc P., Scarlat C.,  </t>
    </r>
    <r>
      <rPr>
        <b/>
        <sz val="12"/>
        <color indexed="8"/>
        <rFont val="Calibri"/>
        <family val="2"/>
      </rPr>
      <t xml:space="preserve">HERBAN Sorin </t>
    </r>
    <r>
      <rPr>
        <sz val="12"/>
        <color indexed="8"/>
        <rFont val="Calibri"/>
        <family val="2"/>
      </rPr>
      <t>, Grecea C., Roman O., Belc F., Lucaci G., Sangeorzan B., Buzuriu A., Mirea M., Costescu C.</t>
    </r>
  </si>
  <si>
    <r>
      <t xml:space="preserve">Dinu Florea, Dubina Dan, Neagu Calin. Both Ioan,Vulcu Cristian, </t>
    </r>
    <r>
      <rPr>
        <b/>
        <sz val="12"/>
        <color indexed="8"/>
        <rFont val="Calibri"/>
        <family val="2"/>
      </rPr>
      <t>Herban Sorin</t>
    </r>
  </si>
  <si>
    <r>
      <t xml:space="preserve">Aurel Stratan (director), Ioan Mărginean, Ramona Gabor (Szabo), Cristian Vulcu, Dan Dubina, Norin Filip-Vacarescu, Călin Neagu, </t>
    </r>
    <r>
      <rPr>
        <b/>
        <sz val="12"/>
        <color indexed="8"/>
        <rFont val="Calibri"/>
        <family val="2"/>
      </rPr>
      <t>Herban Sorin</t>
    </r>
    <r>
      <rPr>
        <sz val="12"/>
        <color indexed="8"/>
        <rFont val="Calibri"/>
        <family val="2"/>
      </rPr>
      <t>, Florea Dinu</t>
    </r>
  </si>
  <si>
    <t>3.2.2 Nationale</t>
  </si>
  <si>
    <t>Masa Rotunda-Baze de date de tip GIS, fundamentul unei economii sanatoase</t>
  </si>
  <si>
    <t>2013, GREECE -RODOS, http://www.icnaam.org/</t>
  </si>
  <si>
    <t>2014, GREECE -RODOS, http://www.icnaam.org/</t>
  </si>
  <si>
    <t>2015, GREECE -RODOS, http://www.icnaam.org/</t>
  </si>
  <si>
    <t>2016, GREECE -RODOS, http://www.icnaam.org/</t>
  </si>
  <si>
    <t>Chinese-Romanian Conference on Applied Sciences in Defense - Organizator</t>
  </si>
  <si>
    <t>International Conference on Applied Sciences - Organizator</t>
  </si>
  <si>
    <t>Mai, 2012, UPT, Hunedoara</t>
  </si>
  <si>
    <t>26-27 Oct, 2013, Wuhan, China</t>
  </si>
  <si>
    <r>
      <t>Comisia:</t>
    </r>
    <r>
      <rPr>
        <sz val="10"/>
        <rFont val="Calibri"/>
        <family val="2"/>
      </rPr>
      <t xml:space="preserve"> INGINERIE GEOLOGICĂ, INGINERIE GEODEZICĂ,MINE, PETROL ŞI GAZE</t>
    </r>
  </si>
  <si>
    <t>3.6 Membru in academii, organizatii, asociatii profesionale de prestigiu, nationale si internationale, apartenenta la organizatii din domeniul educatiei si cercetarii</t>
  </si>
  <si>
    <t>Uniunea Geodezilor din Romania</t>
  </si>
  <si>
    <t>Membru - 2012-2016</t>
  </si>
  <si>
    <t>Membru - 2006</t>
  </si>
  <si>
    <t>Candidat                     Conf.dr.ing. Sorin HERBAN</t>
  </si>
  <si>
    <r>
      <t xml:space="preserve">Grecea O., </t>
    </r>
    <r>
      <rPr>
        <b/>
        <sz val="12"/>
        <color indexed="8"/>
        <rFont val="Calibri"/>
        <family val="2"/>
      </rPr>
      <t>Herban Sorin,</t>
    </r>
    <r>
      <rPr>
        <sz val="12"/>
        <color indexed="8"/>
        <rFont val="Calibri"/>
        <family val="2"/>
      </rPr>
      <t xml:space="preserve"> Alionescu A.</t>
    </r>
  </si>
  <si>
    <r>
      <t>Herban Sorin,</t>
    </r>
    <r>
      <rPr>
        <sz val="12"/>
        <rFont val="Calibri"/>
        <family val="2"/>
      </rPr>
      <t xml:space="preserve"> Alionescu A., Grecea C., Vilceanu B.</t>
    </r>
  </si>
  <si>
    <r>
      <t>Sorin Herban</t>
    </r>
    <r>
      <rPr>
        <sz val="12"/>
        <color indexed="8"/>
        <rFont val="Calibri"/>
        <family val="2"/>
      </rPr>
      <t>, C.</t>
    </r>
    <r>
      <rPr>
        <b/>
        <sz val="12"/>
        <color indexed="8"/>
        <rFont val="Calibri"/>
        <family val="2"/>
      </rPr>
      <t xml:space="preserve"> </t>
    </r>
    <r>
      <rPr>
        <sz val="12"/>
        <color indexed="8"/>
        <rFont val="Calibri"/>
        <family val="2"/>
      </rPr>
      <t>Grecea, G. Rusu, A. Alionescu</t>
    </r>
  </si>
  <si>
    <r>
      <rPr>
        <sz val="12"/>
        <color indexed="8"/>
        <rFont val="Calibri"/>
        <family val="2"/>
      </rPr>
      <t>Alionescu A,</t>
    </r>
    <r>
      <rPr>
        <b/>
        <sz val="12"/>
        <color indexed="8"/>
        <rFont val="Calibri"/>
        <family val="2"/>
      </rPr>
      <t xml:space="preserve"> Sorin Herban</t>
    </r>
    <r>
      <rPr>
        <sz val="12"/>
        <color indexed="8"/>
        <rFont val="Calibri"/>
        <family val="2"/>
      </rPr>
      <t>, C. Grecea, Vilceanu B.</t>
    </r>
  </si>
  <si>
    <r>
      <t>Excellence in Photogrammetry for Open Cultural Landscape &amp; Heritage -EPOCHE- Intensiv Program -</t>
    </r>
    <r>
      <rPr>
        <b/>
        <sz val="12"/>
        <rFont val="Calibri"/>
        <family val="2"/>
      </rPr>
      <t xml:space="preserve">http://la.teikav.edu.gr/epoche/index.php/partners </t>
    </r>
  </si>
  <si>
    <r>
      <t>Comisia:</t>
    </r>
    <r>
      <rPr>
        <sz val="10"/>
        <rFont val="Calibri"/>
        <family val="2"/>
      </rPr>
      <t xml:space="preserve"> INGINERIE GEOLOGICĂ, INGINERIE GEODEZICĂ, MINE, PETROL ŞI GAZE</t>
    </r>
  </si>
  <si>
    <r>
      <t xml:space="preserve">Vilceanu C.B., </t>
    </r>
    <r>
      <rPr>
        <b/>
        <sz val="12"/>
        <color indexed="8"/>
        <rFont val="Calibri"/>
        <family val="2"/>
      </rPr>
      <t>Herban Sorin</t>
    </r>
    <r>
      <rPr>
        <sz val="12"/>
        <color indexed="8"/>
        <rFont val="Calibri"/>
        <family val="2"/>
      </rPr>
      <t>, Alionescu A., Musat C.</t>
    </r>
  </si>
  <si>
    <r>
      <t xml:space="preserve">Rusu G., </t>
    </r>
    <r>
      <rPr>
        <b/>
        <sz val="12"/>
        <color indexed="8"/>
        <rFont val="Calibri"/>
        <family val="2"/>
      </rPr>
      <t>Herban Sorin</t>
    </r>
    <r>
      <rPr>
        <sz val="12"/>
        <color indexed="8"/>
        <rFont val="Calibri"/>
        <family val="2"/>
      </rPr>
      <t>, Bala A.C., Grecea C.</t>
    </r>
  </si>
  <si>
    <r>
      <t xml:space="preserve">Alionescu A., </t>
    </r>
    <r>
      <rPr>
        <b/>
        <sz val="12"/>
        <color indexed="8"/>
        <rFont val="Calibri"/>
        <family val="2"/>
      </rPr>
      <t>Herban Sorin</t>
    </r>
    <r>
      <rPr>
        <sz val="12"/>
        <color indexed="8"/>
        <rFont val="Calibri"/>
        <family val="2"/>
      </rPr>
      <t>, Vilceanu C.B., Musat C.C.</t>
    </r>
  </si>
  <si>
    <r>
      <t xml:space="preserve">Vilceanu C.B., </t>
    </r>
    <r>
      <rPr>
        <b/>
        <sz val="12"/>
        <color indexed="8"/>
        <rFont val="Calibri"/>
        <family val="2"/>
      </rPr>
      <t>Herban Sorin,</t>
    </r>
    <r>
      <rPr>
        <sz val="12"/>
        <color indexed="8"/>
        <rFont val="Calibri"/>
        <family val="2"/>
      </rPr>
      <t xml:space="preserve"> Alionescu A.</t>
    </r>
  </si>
  <si>
    <t>Conf.dr.ing. Sorin HERBAN</t>
  </si>
  <si>
    <t>Using Accurate Geodetic Technologies for the Rehabilitation of a Railroad Section in Romania, Part of Pan-European Corridor IV</t>
  </si>
  <si>
    <t>Recent Advances in Geodesy and Geomatics Engineering GENG 2013</t>
  </si>
  <si>
    <t>http://www.wseas.us/e-library/conferences/2013/Antalya/GENG/GENG-26.pdf</t>
  </si>
  <si>
    <t>GENG 2013</t>
  </si>
  <si>
    <t>A Framework for Personalized Geomatic Engineering E-Learning Experiences</t>
  </si>
  <si>
    <t>ΣΤΟΙΧΕΙΑ ΣΥΓΓΡΑΦΕΩΝ</t>
  </si>
  <si>
    <t>ISSN: 1792-3913</t>
  </si>
  <si>
    <t>Prodecan Facultatatea de Constructii</t>
  </si>
  <si>
    <t>2016-Prezent</t>
  </si>
  <si>
    <t>2011-2016</t>
  </si>
  <si>
    <t>Membru , 2009-2016</t>
  </si>
  <si>
    <t>12th International Conference of Numerical Analysis and Applied Mathematics- Recenzor</t>
  </si>
  <si>
    <t>13th International Conference of Numerical Analysis and Applied Mathematics- Recenzor</t>
  </si>
  <si>
    <t>13th International Conference of Numerical Analysis and Applied Mathematics- Membru in colectivul de redactie</t>
  </si>
  <si>
    <t>14th International Conference of Numerical Analysis and Applied Mathematics- Recenzor</t>
  </si>
  <si>
    <t>14th International Conference of Numerical Analysis and Applied Mathematics- Membru in colectivul de redactie</t>
  </si>
  <si>
    <t>Studii și cercetări privind executarea de măsurători topografice-inginereşti pentru reprezentare şi modelare tridimensională intrărilor Vaselor sub presiune – SC PRESAFFE SRL</t>
  </si>
  <si>
    <t>BC 68 / 16.06.2015</t>
  </si>
  <si>
    <t>S.C. PreSaffe SRL</t>
  </si>
  <si>
    <t xml:space="preserve"> Platforma integrată de cercetare-dezvoltare pentru comportarea construcţiilor la acţiuni extreme (ACTEX)
</t>
  </si>
  <si>
    <t xml:space="preserve"> POSCCE-A2-O2.2.1-2013-1</t>
  </si>
  <si>
    <t xml:space="preserve"> 662/8.08.2014 POS CCE ID1827/SMIS48741</t>
  </si>
  <si>
    <t>2014-2015</t>
  </si>
  <si>
    <t>E-Learning in Engineering – Impact upon the student's mentality and development</t>
  </si>
  <si>
    <t>International Scientific Conference eLSE 2015, eLearning and Software for Education, Bucharest Romania, http://elseconference.eu/pages/view?page=call_for_papers</t>
  </si>
  <si>
    <t>EBSCO</t>
  </si>
  <si>
    <t>25-26 aprilie</t>
  </si>
  <si>
    <t>ASPECTS REGARDING THE REALIZATION OF REAL ESTATE CADASTRE IN ROMANIA</t>
  </si>
  <si>
    <t>Oprea , Tudorasu, atal</t>
  </si>
  <si>
    <t xml:space="preserve">5th International Multidisciplinary Scientific Geoconference (SGEM) Location: Albena, BULGARIA Date: JUN 18-24, 2015 </t>
  </si>
  <si>
    <t>CREATING AND MANAGING A DATABASE FOR PLANNING AND MONITORING THE ACHIEVEMENT OF THE OBJECTIVES OF SUSTAINABLE DEVELOPMENT IN ZLATNA LOCALITY, ALBA COUNTY</t>
  </si>
  <si>
    <t xml:space="preserve">Borsan, T., DimenL., Vintan </t>
  </si>
  <si>
    <t>JOURNAL OF ENVIRONMENTAL PROTECTION AND ECOLOGY   Volume: 16   Issue: 4   Pages: 1414-1421  Published: 2015</t>
  </si>
  <si>
    <t>IMPLICATIONS OF TOPOGRAPHY AND CADASTRE IN TOURISM PLANNING AND SUSTAINABLE DEVELOPMENT OF 'ALBA CAROLINA' VAUBAN CITADEL</t>
  </si>
  <si>
    <t>6</t>
  </si>
  <si>
    <t>Oprea , Tudorasu, Ienciu</t>
  </si>
  <si>
    <t>JOURNAL OF ENVIRONMENTAL PROTECTION AND ECOLOGY   Volume: 16   Issue: 3   Pages: 1016-1023  Published: 2015</t>
  </si>
  <si>
    <t>AN OPTIMIZED CADASTRAL REGISTRATION SYSTEM FOR REAL ESTATE PROPERTY IN ROMANIA</t>
  </si>
  <si>
    <t>13th International Multidisciplinary Scientific Geoconference, SGEM 2013 Location: Albena, BULGARIA Date: JUN 16-22, 2013</t>
  </si>
  <si>
    <t>SURVEY MAPPING OF ROMANIAN FORESTLAND AND ITS UPDATE THROUGH LOW-COST APPLICATIONS</t>
  </si>
  <si>
    <t>Ienciu I. Oprea L. Popescu C.,</t>
  </si>
  <si>
    <t>7</t>
  </si>
  <si>
    <t>8</t>
  </si>
  <si>
    <t>Yetik, M. K.; Yuceer, M.; Karadurmus</t>
  </si>
  <si>
    <t>JOURNAL OF ENVIRONMENTAL PROTECTION AND ECOLOGY   Volume: 15   Issue: 4   Pages: 1767-1778  Published: 2014</t>
  </si>
  <si>
    <t>9</t>
  </si>
  <si>
    <t>USING GEOGRAPHIC INFORMATION SYSTEM ANALYSIS IN THE MANAGEMENT OF FLOOD RISK AREAS</t>
  </si>
  <si>
    <t>Vilceanu CB, Grecea C.</t>
  </si>
  <si>
    <t>11</t>
  </si>
  <si>
    <t>COMPARATIVE OVERVIEW OF CADASTRE AND LAND INFORMATION SYSTEMS IN SOME COUNTRIES FROM EUROPE-AN EFFICIENT TOOL TO UNDERSTAND AND MANAGE URBAN DEVELOPEMEN</t>
  </si>
  <si>
    <t>15th International Multidisciplinary Scientific Geoconference (SGEM) Location: Albena, BULGARIADate: JUN 18-24, 2015</t>
  </si>
  <si>
    <t>MEASURING AND DETERMINING THE DYNAMIC DEFORMATION OF CONSTRUCTIONS USING MODERN TECHNOLOGIES AND TECHNIQUES</t>
  </si>
  <si>
    <t>GEODETIC ENGINEERING - SUPPORT FOR MONITORYING SPECIAL CONSTRUCTIONS BEHAVIOUR</t>
  </si>
  <si>
    <t>12</t>
  </si>
  <si>
    <t>Gridan R, Grecea C.,</t>
  </si>
  <si>
    <t>13th International Multidisciplinary Scientific Geoconference, SGEM 2013 Location: Albena</t>
  </si>
  <si>
    <t>Practici inovative in managementul sustenabil al terenurilor dedicate zonelor afectate de schimbarile climatice</t>
  </si>
  <si>
    <r>
      <t xml:space="preserve">Rares Halbac Cotoara Zamfir, (Director Partener UPT), </t>
    </r>
    <r>
      <rPr>
        <b/>
        <sz val="12"/>
        <color indexed="8"/>
        <rFont val="Calibri"/>
        <family val="2"/>
      </rPr>
      <t>Sorin Herban</t>
    </r>
  </si>
  <si>
    <t>MONITORING DEPOSIT SLAG AND ASH UTVIN, ROMANIA, USING MODERN GEODETIC TECHNOLOGY</t>
  </si>
  <si>
    <t>13</t>
  </si>
  <si>
    <t>Bregu F., Bala A.</t>
  </si>
  <si>
    <t>14</t>
  </si>
  <si>
    <t>15</t>
  </si>
  <si>
    <t>3D LASER SCANNING - MODERN TECHNOLOGY FOR GEOSPATIAL DATA ACQUISITION IN CONTEXT OF URBAN DEVELOPMENT</t>
  </si>
  <si>
    <t>Alionescu Brebu, Bala</t>
  </si>
  <si>
    <t>15th International Multidisciplinary Scientific Geoconference (SGEM) Location: Albena, BULGARIADate: JUN 18-24, 2015 </t>
  </si>
  <si>
    <t>16</t>
  </si>
  <si>
    <t>COMPARATIVE OVERVIEW OF CADASTRE AND LAND INFORMATION SYSTEMS IN SOME COUNTRIES FROM EUROPE-AN EFFICIENT TOOL TO UNDERSTAND AND MANAGE URBAN DEVELOPEMENT</t>
  </si>
  <si>
    <t>Grecea, Moscovici Valceanu</t>
  </si>
  <si>
    <t>JOURNAL OF ENVIRONMENTAL PROTECTION AND ECOLOGY   Volume: 15   Issue: 2   Pages: 678-685  Published: 2014</t>
  </si>
  <si>
    <t>ACTUAL TRENDS REGARDING THE USAGE OF 3D CADASTRE FOR AN EFFICIENT ADMINISTRATION</t>
  </si>
  <si>
    <t>17</t>
  </si>
  <si>
    <t>Musat C., Rusu G.</t>
  </si>
  <si>
    <t>EVOLUTION OF GEODESY AND CARTOGRAPHY IN ROMANIA</t>
  </si>
  <si>
    <t>18</t>
  </si>
  <si>
    <t>Clinci T., Badea AC., Badea G.</t>
  </si>
  <si>
    <t>Conferentiar</t>
  </si>
  <si>
    <t>Conf .dr.ing. Sorin HERBAN</t>
  </si>
  <si>
    <t>INGINERIE GEOLOGICĂ, INGINERIE GEODEZICĂ, MINE, PETROL ŞI GAZE</t>
  </si>
  <si>
    <t>Premiu</t>
  </si>
  <si>
    <t>Membru/ anul</t>
  </si>
  <si>
    <t>Calitate/ anul</t>
  </si>
  <si>
    <t>3.6.3 Conducere asociatii profesionale nationale</t>
  </si>
  <si>
    <t>Anul/ Locul</t>
  </si>
  <si>
    <t>BDI                                             (Baza de date internaţională)</t>
  </si>
  <si>
    <t>Nr. Crt.</t>
  </si>
  <si>
    <t>Denumirea grantului</t>
  </si>
  <si>
    <t>Nr. Grant</t>
  </si>
  <si>
    <t>Beneficiar</t>
  </si>
  <si>
    <t>Poziţia în cadrul echipei de cercetare</t>
  </si>
  <si>
    <t>Confirm corectitudinea datelor declarate.  DIRECTOR GRANT/PROIECT   Semnătura</t>
  </si>
  <si>
    <t>Echipa de cercetare ( Director şi cercetători )</t>
  </si>
  <si>
    <t>Membru</t>
  </si>
  <si>
    <t>X</t>
  </si>
  <si>
    <t>Director</t>
  </si>
  <si>
    <t>x</t>
  </si>
  <si>
    <t>Ani de desfasurare</t>
  </si>
  <si>
    <t>Perioada de desfasurare</t>
  </si>
  <si>
    <t>3</t>
  </si>
  <si>
    <t>Denumire asociatie</t>
  </si>
  <si>
    <t>3.6.4 .1 Asociatii profesionale internationale</t>
  </si>
  <si>
    <t>3.6.4 .2 Asociatii profesionale nationale</t>
  </si>
  <si>
    <t>Denumire organizatie</t>
  </si>
  <si>
    <t>Nr contract</t>
  </si>
  <si>
    <t xml:space="preserve"> </t>
  </si>
  <si>
    <t>Facultatea/ Departamentul prin care s-a implementat</t>
  </si>
  <si>
    <t xml:space="preserve">1.  Structura activitătii  candidatului </t>
  </si>
  <si>
    <t>Domeniul activitătilor</t>
  </si>
  <si>
    <t xml:space="preserve">                Observatii    (activitatea din intreaga cariera)</t>
  </si>
  <si>
    <t xml:space="preserve">Subcategorii </t>
  </si>
  <si>
    <t>Activitatea didacica si profesionala (A1)</t>
  </si>
  <si>
    <t xml:space="preserve"> Se includ cele publicate electronic.</t>
  </si>
  <si>
    <t>internationale</t>
  </si>
  <si>
    <t>nationale</t>
  </si>
  <si>
    <t>Manuale, suport de curs si aplicatii, inclusiv electronic,  lucrari practice de laborator, software  pentru aplicatii de laborator,in specialitatea postului</t>
  </si>
  <si>
    <t>Activitatea de cercetare (A2)</t>
  </si>
  <si>
    <t>Reviste de specialitate de circulaţie internaţională recunoscute, cotate  ISI Thomson Reuters</t>
  </si>
  <si>
    <t>(25+20 * factor impact) / 
nr.de aut</t>
  </si>
  <si>
    <t>Reviste de specialitate de circulaţie internaţională recunoscute, indexate in alte Baze de Date Internationale</t>
  </si>
  <si>
    <t>20 / nr.de autori</t>
  </si>
  <si>
    <t>10 * ani de desfasurare</t>
  </si>
  <si>
    <t>Recunoasterea si impactul activitatii (A3)</t>
  </si>
  <si>
    <t>se exclud autocitarile; lucrari citate: articol de revista, conferinta, carte, teza</t>
  </si>
  <si>
    <t>BDI</t>
  </si>
  <si>
    <t>ISI</t>
  </si>
  <si>
    <t xml:space="preserve">Indicatori
(kpi)
</t>
  </si>
  <si>
    <t>Nr. crt.</t>
  </si>
  <si>
    <t>Indicatorul de merit (A = A1+A2+A3)</t>
  </si>
  <si>
    <r>
      <t>S</t>
    </r>
    <r>
      <rPr>
        <b/>
        <sz val="9"/>
        <color indexed="8"/>
        <rFont val="Tahoma"/>
        <family val="2"/>
      </rPr>
      <t xml:space="preserve"> k1i + </t>
    </r>
    <r>
      <rPr>
        <b/>
        <sz val="9"/>
        <color indexed="8"/>
        <rFont val="Symbol"/>
        <family val="1"/>
      </rPr>
      <t>S</t>
    </r>
    <r>
      <rPr>
        <b/>
        <sz val="9"/>
        <color indexed="8"/>
        <rFont val="Tahoma"/>
        <family val="2"/>
      </rPr>
      <t xml:space="preserve"> k2i + </t>
    </r>
    <r>
      <rPr>
        <b/>
        <sz val="9"/>
        <color indexed="8"/>
        <rFont val="Symbol"/>
        <family val="1"/>
      </rPr>
      <t>S</t>
    </r>
    <r>
      <rPr>
        <b/>
        <sz val="9"/>
        <color indexed="8"/>
        <rFont val="Tahoma"/>
        <family val="2"/>
      </rPr>
      <t xml:space="preserve"> k3i</t>
    </r>
  </si>
  <si>
    <t>Numar realizat</t>
  </si>
  <si>
    <t>Activitate candidat</t>
  </si>
  <si>
    <t>Suma indicatori realizati</t>
  </si>
  <si>
    <t>Universitatea "Politehnica" din Timisoara</t>
  </si>
  <si>
    <t>Indicator realizat</t>
  </si>
  <si>
    <t>1.1.2 Carti/Capitole de carti ca editor/ coordonator</t>
  </si>
  <si>
    <t>3.1.1 ISI</t>
  </si>
  <si>
    <t>Titlul lucrării citate</t>
  </si>
  <si>
    <t>Detalii ale articolului care citeaza</t>
  </si>
  <si>
    <t>Nr autori ai articolului citat</t>
  </si>
  <si>
    <t>Revista / Proceedingsul ISI in care se citeaza</t>
  </si>
  <si>
    <t>1</t>
  </si>
  <si>
    <t>2</t>
  </si>
  <si>
    <t>10</t>
  </si>
  <si>
    <t>3.1.2 BDI</t>
  </si>
  <si>
    <t>Revista / Proceedingsul BDI in care se citeaza</t>
  </si>
  <si>
    <t>Departamentul CMMC</t>
  </si>
  <si>
    <t>Lucrare citata</t>
  </si>
  <si>
    <t>SCOPUS</t>
  </si>
  <si>
    <t>3.2 Prezentari invitate in plenul unor manifestari stiintifice nationale si internationale si Profesor invitat (exclusiv Erasmus)</t>
  </si>
  <si>
    <t>Manifestarea</t>
  </si>
  <si>
    <t>Anul Luna Locul</t>
  </si>
  <si>
    <t>3.2.1 Internationale</t>
  </si>
  <si>
    <t>3.3.1 ISI</t>
  </si>
  <si>
    <t>3.3.2 BDI</t>
  </si>
  <si>
    <t>3.3.3 Nationale si internationale neindexate</t>
  </si>
  <si>
    <t>Manifestarea/ Revista / Rolul</t>
  </si>
  <si>
    <t>3.4.1 Conducere</t>
  </si>
  <si>
    <t>3.4.2 Membru</t>
  </si>
  <si>
    <t>Perioada</t>
  </si>
  <si>
    <t>Nr ani</t>
  </si>
  <si>
    <t>Pozitia / nivelul</t>
  </si>
  <si>
    <t>3.3 Membru in colectivele de redactie sau comitete stiintifice ale revistelor si manifestarilor stiintifice, organizator de manifestari stiintifice. Recenzor pentru reviste si manifestari stiintifice nationale si internationale</t>
  </si>
  <si>
    <t>5</t>
  </si>
  <si>
    <t>1.1 Carti si capitole in carti de specialitate</t>
  </si>
  <si>
    <t>1.1.1.1</t>
  </si>
  <si>
    <t>1.1.1.2</t>
  </si>
  <si>
    <t>1.2 Suport didactic</t>
  </si>
  <si>
    <t>1.1.2 Carti/capitole de carti ca editor/coordonator</t>
  </si>
  <si>
    <t>1.1.2.1</t>
  </si>
  <si>
    <t>1.1.2.2</t>
  </si>
  <si>
    <t xml:space="preserve">1.3 Coordonare programe de studii, organizare si coordonare programe de formare continua si proiecte educationale (POS, Socrates, Leonardo, sa)  </t>
  </si>
  <si>
    <t>nr. pagini/(10*nr. autori)</t>
  </si>
  <si>
    <t>nr. pagini/(2*nr. autori)</t>
  </si>
  <si>
    <t>nr. pagini/(5*nr. autori)</t>
  </si>
  <si>
    <t>nr. pagini/(3*nr. autori)</t>
  </si>
  <si>
    <t>nr. pagini/(7*nr. autori)</t>
  </si>
  <si>
    <t>nr. pagini/(20*nr. autori)</t>
  </si>
  <si>
    <t xml:space="preserve">2.1 Articole in reviste cotate ISI Thomson Reuters si in volume indexate ISI proceedings </t>
  </si>
  <si>
    <t>Tipul activitatilor</t>
  </si>
  <si>
    <t>Categorie si restrictii</t>
  </si>
  <si>
    <t>2.3 Proprietate intelectuala, brevete de inventie</t>
  </si>
  <si>
    <t xml:space="preserve">2.2 Articole in reviste si volumele unor manifestari stiintifice indexate in alte baze de date internationale </t>
  </si>
  <si>
    <t>2.4 Granturi / proiecte castigate prin competitie</t>
  </si>
  <si>
    <t>2.4.2 Membru in echipa</t>
  </si>
  <si>
    <t>2.5.1 Responsabil</t>
  </si>
  <si>
    <t>2.5.2 Membru in echipa</t>
  </si>
  <si>
    <t>2.4.1.1</t>
  </si>
  <si>
    <t>2.4.1.2</t>
  </si>
  <si>
    <t>2.4.2.1</t>
  </si>
  <si>
    <t>2.4.2.2</t>
  </si>
  <si>
    <t>3.1 Citari in reviste ISI si BDI si in volumele conferintelor ISI si BDI</t>
  </si>
  <si>
    <t>3.1.1</t>
  </si>
  <si>
    <t>3.1.2</t>
  </si>
  <si>
    <t xml:space="preserve"> ISI</t>
  </si>
  <si>
    <t xml:space="preserve"> BDI</t>
  </si>
  <si>
    <t>3.2 Prezentari invitate in plenul unor manifestari stiintifice nationale si internationale și Profesor invitat (exclusiv ERASMUS)</t>
  </si>
  <si>
    <t>3.2.1</t>
  </si>
  <si>
    <t>3.2.2</t>
  </si>
  <si>
    <t>3.4 Experienta de management</t>
  </si>
  <si>
    <t>3.5 Premii</t>
  </si>
  <si>
    <t>3.6 Membru in academii, organizatii, asociatii profesionale de prestigiu, nationale si internationale, apartenenta la organizatii din domeniul educatiei nationale si cercetarii</t>
  </si>
  <si>
    <t>3.3.1</t>
  </si>
  <si>
    <t>3.3.2</t>
  </si>
  <si>
    <t>3.3.3</t>
  </si>
  <si>
    <t>3.4.1</t>
  </si>
  <si>
    <t>Conducere (rector, prorector, cancelar, decan, prodecan, dir. Dept, director scoala doctorala, director, director adj., sef sectie)</t>
  </si>
  <si>
    <t>3.4.2</t>
  </si>
  <si>
    <t>Membru organisme conducere (senat, consiliu facultate, consiliu departament, cond administratie, consiliu stiintific)</t>
  </si>
  <si>
    <t>3.5.1</t>
  </si>
  <si>
    <t>3.5.2</t>
  </si>
  <si>
    <t>3.5.3</t>
  </si>
  <si>
    <t>3.5.4</t>
  </si>
  <si>
    <t>Academia Romana</t>
  </si>
  <si>
    <t>ASAS, AOSR, Academii de ramura si CNCSIS</t>
  </si>
  <si>
    <t>Premii internationale</t>
  </si>
  <si>
    <t>Premii nationale in domeniu</t>
  </si>
  <si>
    <t>3.6.1 Academia Romana</t>
  </si>
  <si>
    <t>3.6.2 ASAS, AOSR, si academii de ramura</t>
  </si>
  <si>
    <t>3.6.3 Conducere asociatii profesionale</t>
  </si>
  <si>
    <t>3.6.4 Asociatii profesionale</t>
  </si>
  <si>
    <t>3.6.5 Consilii si organizatii in domeniul educatiei si cercetarii</t>
  </si>
  <si>
    <t>3.6.3.1</t>
  </si>
  <si>
    <t>3.6.3.2</t>
  </si>
  <si>
    <t>3.6.4.1</t>
  </si>
  <si>
    <t>3.6.4.2</t>
  </si>
  <si>
    <t>3.6.5.1</t>
  </si>
  <si>
    <t>3.6.5.2</t>
  </si>
  <si>
    <t xml:space="preserve">Conducere  </t>
  </si>
  <si>
    <t xml:space="preserve">Membru  </t>
  </si>
  <si>
    <t>35 / nr. de autori</t>
  </si>
  <si>
    <t>25 / nr. de autori</t>
  </si>
  <si>
    <t>5 * ani de desfasurare</t>
  </si>
  <si>
    <t>5*nr.ani</t>
  </si>
  <si>
    <t>2*nr.ani</t>
  </si>
  <si>
    <t>COMISIA INGINERIE CIVILA SI MANAGEMENT</t>
  </si>
  <si>
    <t xml:space="preserve">Departamentul </t>
  </si>
  <si>
    <t>Comisia</t>
  </si>
  <si>
    <t>Candidat</t>
  </si>
  <si>
    <t>Post nr</t>
  </si>
  <si>
    <t xml:space="preserve">1.1 Carti si capitole în carti de specialitate </t>
  </si>
  <si>
    <t>Nr. Crt</t>
  </si>
  <si>
    <t>Autori</t>
  </si>
  <si>
    <t>Titlul lucrării</t>
  </si>
  <si>
    <t>Conferinţa, Simpozionul,                                       Denumirea volumului, Localitatea, etc.</t>
  </si>
  <si>
    <t>Anul</t>
  </si>
  <si>
    <t>ISBN                                                   şi / sau                                                   ISSN</t>
  </si>
  <si>
    <t>Nr autori</t>
  </si>
  <si>
    <t>Titlul cartii</t>
  </si>
  <si>
    <t>Nr pagini</t>
  </si>
  <si>
    <t>1.1.1.1 Internationale</t>
  </si>
  <si>
    <t>1.1.1.2 Nationale</t>
  </si>
  <si>
    <t>Editura</t>
  </si>
  <si>
    <t xml:space="preserve"> Editura</t>
  </si>
  <si>
    <t>1.1.2.1 Internationale</t>
  </si>
  <si>
    <t>Editori</t>
  </si>
  <si>
    <t>Nr editori</t>
  </si>
  <si>
    <t>1.1.2.2 Nationale</t>
  </si>
  <si>
    <t xml:space="preserve">1.2.1 Manuale, suport de curs                         </t>
  </si>
  <si>
    <t xml:space="preserve">Titlul </t>
  </si>
  <si>
    <t xml:space="preserve">1.2.2 Indrumare de laborator / aplicatii                 </t>
  </si>
  <si>
    <t>1.3 Coordonare de programe de studii, organizare si coordonare programe de formare continua, proiecte educationale</t>
  </si>
  <si>
    <t>Programul</t>
  </si>
  <si>
    <t>Pag.</t>
  </si>
  <si>
    <t>2.2 Articole in reviste si volumele unor manifestari stiintifice indexate in alte baze de date internationale</t>
  </si>
  <si>
    <t>Revista/ Conferinta</t>
  </si>
  <si>
    <t>ISBN/Vol. Nr.</t>
  </si>
  <si>
    <t xml:space="preserve">Responsabil </t>
  </si>
  <si>
    <t>Responsabil</t>
  </si>
  <si>
    <t>Confirm corectitudinea datelor declarate.  Responsabil   Semnătura</t>
  </si>
  <si>
    <t>2007-2010</t>
  </si>
  <si>
    <t>INSTRUCT - Dezvoltare laborator pentru incercari la scara mare</t>
  </si>
  <si>
    <t>responsabil</t>
  </si>
  <si>
    <t xml:space="preserve">Membru </t>
  </si>
  <si>
    <t>Confirm corectitudinea datelor declarate responsabil   Semnătura</t>
  </si>
  <si>
    <t>CCTFC</t>
  </si>
  <si>
    <t>Departamentul CCTFC</t>
  </si>
  <si>
    <t>Politehnica Timisoara</t>
  </si>
  <si>
    <t>(10)973-625-276-0 (13)978-973-62</t>
  </si>
  <si>
    <t>978-973-625-828-2 ; 978-973-625-</t>
  </si>
  <si>
    <t>2.3.1 Internationale</t>
  </si>
  <si>
    <t>2.3.2 Nationale</t>
  </si>
  <si>
    <t>15 * ani de desfasurare</t>
  </si>
  <si>
    <t>30 * ani de desfasurare</t>
  </si>
  <si>
    <t>2.5 Proiecte de cercetare/consultanta (valoare de min 5000eur echivalent)</t>
  </si>
  <si>
    <t>3 * ani de desfasurare</t>
  </si>
  <si>
    <t>8 / nr aut art.citat</t>
  </si>
  <si>
    <t>4 / nr aut art.citat</t>
  </si>
  <si>
    <t>2.5 Proiecte de cercetare/ consultanta (valoare de minim 5000 Euro echivalent</t>
  </si>
  <si>
    <t>Ani desfasurare</t>
  </si>
  <si>
    <t>www.geodesy-instruct.ro</t>
  </si>
  <si>
    <t>(13) 978-973-625-353-9</t>
  </si>
  <si>
    <t>Facultatea de Constructii/ CCTFC</t>
  </si>
  <si>
    <t>Acord Cadru -  Collaboration Protocol  RO-HU 2008</t>
  </si>
  <si>
    <t>Şcoală de vară şi concurs studenţesc- Învingători în Cadastru, PIFCA</t>
  </si>
  <si>
    <t>Cadastral Requirements for Urban Administration, Key Component for an Efficient Town Planning</t>
  </si>
  <si>
    <t>1616-1624</t>
  </si>
  <si>
    <t>363-371</t>
  </si>
  <si>
    <t>Vol (Nr.)/ISBN</t>
  </si>
  <si>
    <t xml:space="preserve">Vol13 / ISSN 1311-5065 </t>
  </si>
  <si>
    <t>Factor de impact</t>
  </si>
  <si>
    <t>RevCad - Journal of Geodesy and Cadastre</t>
  </si>
  <si>
    <t>Vol 7/ 1583-2279</t>
  </si>
  <si>
    <t xml:space="preserve">Research of Agricultural Sciences </t>
  </si>
  <si>
    <t>Vol 40(2) / 2066-1843</t>
  </si>
  <si>
    <t>Studies and research in developing models for movements and deformations in constructions</t>
  </si>
  <si>
    <t>Vol IV/ 1221-5848</t>
  </si>
  <si>
    <t>Vol 8/ 1583-2279</t>
  </si>
  <si>
    <t>Vol 9/ 1583-2279</t>
  </si>
  <si>
    <t>The Importance of Topographical Works for Buildings Rehabilitation and Maintenance in the Urban Planning</t>
  </si>
  <si>
    <t>42(3) 1 - 908 (2010)</t>
  </si>
  <si>
    <t>Vol 42(3) 1 - 908 (2010)</t>
  </si>
  <si>
    <t>Vol 10/ 1583-2279</t>
  </si>
  <si>
    <t>Romanian Road Network and GIS, a necessity to engendering  sustainable development</t>
  </si>
  <si>
    <t>Vol 43(3) 1 - 529 (2011)</t>
  </si>
  <si>
    <t>Possible evaluation and monitoring of agricultural potential on border areas</t>
  </si>
  <si>
    <t>Vol 11/ 1583-2279</t>
  </si>
  <si>
    <t>Vol 12/ 1583-2279</t>
  </si>
  <si>
    <t>Vol 4(2) / 2068-3987</t>
  </si>
  <si>
    <t>Copernicus</t>
  </si>
  <si>
    <t>Application of the terrestrial laser scanning for environmental processes and changes (ATLAS)  Intensive Program</t>
  </si>
  <si>
    <t>10/0242-E/4005</t>
  </si>
  <si>
    <t>UE - Tempus Public Foundation / LLP NA Hungary</t>
  </si>
  <si>
    <t>2012-1-GR1-ERA10-10609</t>
  </si>
  <si>
    <t>UE - Tempus Public Foundation / LLP NA GR</t>
  </si>
  <si>
    <t>Elaborarea bazei de date pentru utilizarea informației geospațiale în vederea gestionării cimitirelor din Municipiul Timișoara, culegere și introducere date</t>
  </si>
  <si>
    <t>67/2007</t>
  </si>
  <si>
    <t>Programul / Beneficiar</t>
  </si>
  <si>
    <t>2007-2009</t>
  </si>
  <si>
    <t>Reţea de colaborare universitară on line în scopul dezvoltării capacităţii de a furniza competenţe superioare în domeniul geodeziei.</t>
  </si>
  <si>
    <t>POSDRU, Axa 1, Domeniul 1.2</t>
  </si>
  <si>
    <t>2010-2012</t>
  </si>
  <si>
    <t>Studiu geodezic cu privire la Întocmirea şi execuţia  documentaţiei topo-cadastrale de unificare, dezmembrare, parcelare şi intabularea terenului pentru construire locuinţe L15/2003 şi Piaţa de Gros Str.Ovidiu Balea Timişoara</t>
  </si>
  <si>
    <t>Studiu geodezic cu privire la Întocmirea şi execuţia  documentaţiei topo-cadastrale de unificare, dezmembrare, parcelare şi intabularea terenului pentru construire locuinţe ANL  Str.Ovidiu Balea Timişoara.</t>
  </si>
  <si>
    <t xml:space="preserve"> Sisteme structurale şi soluţii tehnologice inovative pentru protecţia clădirilor la acţiuni extreme în contextul cerinţelor pentru dezvoltare durabilă</t>
  </si>
  <si>
    <t>MECTS</t>
  </si>
  <si>
    <t xml:space="preserve">68/24.09.2004
BC 142/13.09.2004
</t>
  </si>
  <si>
    <t>67/24.09.2004
BC 143/13.09.2004</t>
  </si>
  <si>
    <t>2008-2011</t>
  </si>
  <si>
    <t>SF pentru pod rutier peste raul Mures DJ 709e Km 3+160 intre localitatile Sanpetru German si Pecica</t>
  </si>
  <si>
    <t>Cercetari si experimetale privind cresterea performantelor turbinelor FRANCIS FVM CHE Bradisor</t>
  </si>
  <si>
    <t>80/2009</t>
  </si>
  <si>
    <t>174/2010</t>
  </si>
  <si>
    <t>2010-2011</t>
  </si>
  <si>
    <t>Primaria Pecica</t>
  </si>
  <si>
    <t>Hidroelectrica SA</t>
  </si>
  <si>
    <t>2009-2010</t>
  </si>
  <si>
    <t>Using a Geographic Information System (GIS) to model, manage and develop urban data of Timisoara city</t>
  </si>
  <si>
    <t>Cadastral Requirements for Urban Administration, key component for efficient Town Planning</t>
  </si>
  <si>
    <t>SGEM Proceedings 2013</t>
  </si>
  <si>
    <t>Masă Rotundă-Cadastrul şi Economia de Piaţă</t>
  </si>
  <si>
    <t>2008 -UPT / USAMVB Timisoara</t>
  </si>
  <si>
    <t>2009 -UPT / USAMVB Timisoara</t>
  </si>
  <si>
    <t>2010 -UPT / USAMVB Timisoara</t>
  </si>
  <si>
    <t>Chinese-Romanian Conference on Applied Sciences in Defence</t>
  </si>
  <si>
    <t>BENA</t>
  </si>
  <si>
    <t>Membru 2009-2012</t>
  </si>
  <si>
    <t>Ordinul Geodezilor</t>
  </si>
  <si>
    <t>Coordonator acord bilateral ERASMUS cu Kavala Institute of Technology, GR</t>
  </si>
  <si>
    <t>Director Departament CCTFC</t>
  </si>
  <si>
    <t>Prof. dr. ing. Florin BELC</t>
  </si>
  <si>
    <t>The correlation between the surveyng profession and sustainable development</t>
  </si>
  <si>
    <t>2.4.1.2 NATIONALE- DIRECTOR</t>
  </si>
  <si>
    <t xml:space="preserve">2.4.2.2 NATIONALE -MEMBRU     </t>
  </si>
  <si>
    <t>Proiect modernizare infrastructură - Laboratoare interdisciplinare (componenta laboratoare pentru ciclul de licenţă)</t>
  </si>
  <si>
    <t>MEdC</t>
  </si>
  <si>
    <t>2575/2007</t>
  </si>
  <si>
    <t>2007-2008</t>
  </si>
  <si>
    <r>
      <t>MLPAT -  Primăria Timişoara (</t>
    </r>
    <r>
      <rPr>
        <b/>
        <sz val="12"/>
        <color indexed="8"/>
        <rFont val="Calibri"/>
        <family val="2"/>
      </rPr>
      <t>Licitaţie Publică</t>
    </r>
    <r>
      <rPr>
        <sz val="12"/>
        <rFont val="Calibri"/>
        <family val="2"/>
      </rPr>
      <t>)</t>
    </r>
  </si>
  <si>
    <t>2.4.1.1 INTERNATIONALE - DIRECTOR</t>
  </si>
  <si>
    <t>2.4.2.1 INTERNATIONALE - MEMBRU</t>
  </si>
  <si>
    <t xml:space="preserve">3.1 Citari in reviste ISI si BDI si in volumele conferintelor ISI si BDI </t>
  </si>
  <si>
    <t>3.3 Membru in colectivele de radactie sau comitetele stiintifice si manifestarilor stiintifice, organizator de manif stiintifice , recenzor pentru reviste si manifestari stiintifice nationale si internationale</t>
  </si>
  <si>
    <r>
      <t>Herban Sorin,</t>
    </r>
    <r>
      <rPr>
        <sz val="12"/>
        <color indexed="8"/>
        <rFont val="Calibri"/>
        <family val="2"/>
      </rPr>
      <t xml:space="preserve"> Viorica David, Mihaela Sturza, Gheorgeh Novac</t>
    </r>
  </si>
  <si>
    <r>
      <rPr>
        <b/>
        <sz val="12"/>
        <rFont val="Calibri"/>
        <family val="2"/>
      </rPr>
      <t xml:space="preserve">Herban Sorin, </t>
    </r>
    <r>
      <rPr>
        <sz val="12"/>
        <rFont val="Calibri"/>
        <family val="2"/>
      </rPr>
      <t>Sturza Mihaela, David Viorica, Carmen Grecea, Alina Bala</t>
    </r>
  </si>
  <si>
    <r>
      <rPr>
        <b/>
        <sz val="12"/>
        <color indexed="8"/>
        <rFont val="Calibri"/>
        <family val="2"/>
      </rPr>
      <t>Herban Sorin</t>
    </r>
    <r>
      <rPr>
        <sz val="12"/>
        <color indexed="8"/>
        <rFont val="Calibri"/>
        <family val="2"/>
      </rPr>
      <t>, Muşat Cosmin Constantin, Grecea Carmen, Constantinescu Laura</t>
    </r>
  </si>
  <si>
    <t>Măsurători terestre - Concepte - volumul III - Topografie Inginereasca</t>
  </si>
  <si>
    <t xml:space="preserve">978-606-554-426-0 978-606-554-429-1 </t>
  </si>
  <si>
    <t>162</t>
  </si>
  <si>
    <t>Ridicari Topografice Speciale</t>
  </si>
  <si>
    <t>45</t>
  </si>
  <si>
    <t>Bazele Masuratorilor Ingineresti</t>
  </si>
  <si>
    <t>Herban Sorin</t>
  </si>
  <si>
    <t>Programe speciale de compensare in Cadastru</t>
  </si>
  <si>
    <t xml:space="preserve">Politehnica </t>
  </si>
  <si>
    <t>Topografie Inginereasca I</t>
  </si>
  <si>
    <t>Politehnica</t>
  </si>
  <si>
    <t>Topografie Inginereasca II</t>
  </si>
  <si>
    <t>Masurarea si Urmarirea Deformatiilor Constructiilor</t>
  </si>
  <si>
    <t>Masuratori Topografice Ingineresti in Constructii si Industrie</t>
  </si>
  <si>
    <t>Urmarirea Deformatiilor Constructiilor</t>
  </si>
  <si>
    <t>http://www.ct.upt.ro/users/SorinHerban/Compensare.pdf</t>
  </si>
  <si>
    <t>http://www.ct.upt.ro/users/SorinHerban/Topografie1.pdf</t>
  </si>
  <si>
    <t>http://www.ct.upt.ro/users/SorinHerban/Topografie2.pdf</t>
  </si>
  <si>
    <t>http://www.ct.upt.ro/users/SorinHerban/Mudc.pdf</t>
  </si>
  <si>
    <t>http://www.ct.upt.ro/users/SorinHerban/Speciale2.pdf</t>
  </si>
  <si>
    <t>http://cv.upt.ro/course/view.php?id=376</t>
  </si>
  <si>
    <r>
      <t xml:space="preserve">Carmen Grecea, Alina Bala, </t>
    </r>
    <r>
      <rPr>
        <b/>
        <sz val="12"/>
        <rFont val="Calibri"/>
        <family val="2"/>
      </rPr>
      <t>Sorin Herban</t>
    </r>
    <r>
      <rPr>
        <sz val="12"/>
        <rFont val="Calibri"/>
        <family val="2"/>
      </rPr>
      <t>, Cosmin Musat</t>
    </r>
  </si>
  <si>
    <t>Masuratori Terestre si Cadastru- Caiet pentru practica de specialitate</t>
  </si>
  <si>
    <t>Study on Reverse Engineering of Historical Architecture in Timisoara Based on 3D Laser Point Tehnologies</t>
  </si>
  <si>
    <t>1107-1117</t>
  </si>
  <si>
    <r>
      <t xml:space="preserve">Muşat Cosmin Constantin, </t>
    </r>
    <r>
      <rPr>
        <b/>
        <sz val="12"/>
        <rFont val="Calibri"/>
        <family val="2"/>
      </rPr>
      <t>Herban Sorin</t>
    </r>
  </si>
  <si>
    <t>Measuring and Determining the Dynamic Deformation of Constructions using Modern Technologies and Techniques</t>
  </si>
  <si>
    <t>Research and studies of land information system in some European countries - Efficient tool to understand and manage urban development in Romania</t>
  </si>
  <si>
    <t>Geoinformation system for interdisciplinary planning of landslides areas</t>
  </si>
  <si>
    <t>ISSN: 1792-4286
ISBN: 978-960-474-204-2</t>
  </si>
  <si>
    <t>1200-1208</t>
  </si>
  <si>
    <t>117-122</t>
  </si>
  <si>
    <t>257-261</t>
  </si>
  <si>
    <r>
      <rPr>
        <b/>
        <sz val="12"/>
        <rFont val="Calibri"/>
        <family val="2"/>
      </rPr>
      <t>Herban Sorin</t>
    </r>
    <r>
      <rPr>
        <sz val="12"/>
        <rFont val="Calibri"/>
        <family val="2"/>
      </rPr>
      <t>, Muşat Cosmin Constantin</t>
    </r>
  </si>
  <si>
    <t xml:space="preserve">Vol 13, Nr.2A,  ISSN 1311-5065 </t>
  </si>
  <si>
    <t xml:space="preserve">Vol 14, Nr.2A,  ISSN 1311-5065 </t>
  </si>
  <si>
    <r>
      <t>ISBN:</t>
    </r>
    <r>
      <rPr>
        <sz val="9"/>
        <rFont val="Arial"/>
        <family val="2"/>
      </rPr>
      <t> </t>
    </r>
    <r>
      <rPr>
        <sz val="11"/>
        <rFont val="Calibri"/>
        <family val="2"/>
      </rPr>
      <t>978-960-474-080-2</t>
    </r>
  </si>
  <si>
    <t>Modern geodetic methods for monitoring landslides – Case study “The approach road between Orșova municipality and Topleţ plateau, Dranic peak, Mehedinţi County”</t>
  </si>
  <si>
    <t>Landslide monitoring in the context of sustainable development</t>
  </si>
  <si>
    <t>3D modelling using terrestrial Leica C 10 Scanstation</t>
  </si>
  <si>
    <t>The Impact of Geodetic and Topographic Monitoring on Landslides Risk Assessment</t>
  </si>
  <si>
    <t>Measuring and determinate the dynamic deformation of constructions using modern tehnologies and techniques</t>
  </si>
  <si>
    <t>Determinate dynamic deformation of construction using the integrated system Leica 1200</t>
  </si>
  <si>
    <t>The Use of 3D Laser Point Technologies for Monitorin Historical and Architectural Structures</t>
  </si>
  <si>
    <t>Measuring and determinate dynamic deformation of constructions using modern tehnologies and tehniques</t>
  </si>
  <si>
    <t>Conception and possible results for interdisciplinary planning of landslides areas from Romania</t>
  </si>
  <si>
    <t>Decreasing Environmental Pollution by Biobuthanol Blends in Small Scale
Cogeneration Plant</t>
  </si>
  <si>
    <t>Buletinul Ştiinţific al Universităţii "POLITEHNICA" din Timişoara Seria Hidrotehnica</t>
  </si>
  <si>
    <t>Research Journal of Agricultural Science ISSN 2066-1843</t>
  </si>
  <si>
    <t>RevCad Journal of Geodesy and Cadastre, ISSN 1583-2279, pp. 85 – 90, Index BDI (B+) Copernicus International</t>
  </si>
  <si>
    <t>Analele Universitatii din Oradea Vol XI</t>
  </si>
  <si>
    <t>RevCad Journal of Geodesy and Cadastre, ISSN 1583-2279, pp. 113 – 118, Index BDI (B+) Copernicus International</t>
  </si>
  <si>
    <t>RevCad Journal of Geodesy and Cadastre, ISSN 1583-2279, pp. 145 – 152, Index BDI (B+) Copernicus International</t>
  </si>
  <si>
    <t>RevCad Journal of Geodesy and Cadastre, ISSN 1583-2279, pp. 201 – 208, Index BDI (B+) Copernicus International</t>
  </si>
  <si>
    <t>Journal Strojarstvo , No. 5 Vol. 53. (2011)</t>
  </si>
  <si>
    <r>
      <rPr>
        <b/>
        <sz val="12"/>
        <color indexed="8"/>
        <rFont val="Calibri"/>
        <family val="2"/>
      </rPr>
      <t>Sorin Herban (Director Partener UPT)</t>
    </r>
    <r>
      <rPr>
        <sz val="12"/>
        <color indexed="8"/>
        <rFont val="Calibri"/>
        <family val="2"/>
      </rPr>
      <t>, Grecea Carmen, Styliadys A, Tamas N, Kopacek I, Dimen L</t>
    </r>
  </si>
  <si>
    <t>Concepţia structurala si proiectarea pe baza controlului mecanismului de cedare a structurilor multietajate supuse la acţiuni accidentale (CODEC)</t>
  </si>
  <si>
    <t>PN II Parteneriate 55/2012</t>
  </si>
  <si>
    <t>2012-2014</t>
  </si>
  <si>
    <r>
      <t>Boldus Dorel (director), Băncilă Radu, Blaga Mircea,</t>
    </r>
    <r>
      <rPr>
        <b/>
        <sz val="12"/>
        <color indexed="8"/>
        <rFont val="Calibri"/>
        <family val="2"/>
      </rPr>
      <t xml:space="preserve"> Herban Sorin</t>
    </r>
    <r>
      <rPr>
        <sz val="12"/>
        <color indexed="8"/>
        <rFont val="Calibri"/>
        <family val="2"/>
      </rPr>
      <t xml:space="preserve">, Muşat Cosmin Constantin, </t>
    </r>
    <r>
      <rPr>
        <sz val="11"/>
        <color indexed="8"/>
        <rFont val="Calibri"/>
        <family val="2"/>
      </rPr>
      <t>Carmen Grecea</t>
    </r>
    <r>
      <rPr>
        <b/>
        <sz val="11"/>
        <color indexed="8"/>
        <rFont val="Calibri"/>
        <family val="2"/>
      </rPr>
      <t>,</t>
    </r>
    <r>
      <rPr>
        <sz val="9"/>
        <rFont val="Tahoma"/>
        <family val="0"/>
      </rPr>
      <t xml:space="preserve"> Boldurean Alexandru, Bogdan Ion, Pogany Andrei</t>
    </r>
  </si>
  <si>
    <r>
      <t>Alexandru Baya,</t>
    </r>
    <r>
      <rPr>
        <b/>
        <sz val="12"/>
        <color indexed="8"/>
        <rFont val="Calibri"/>
        <family val="2"/>
      </rPr>
      <t xml:space="preserve"> </t>
    </r>
    <r>
      <rPr>
        <sz val="11"/>
        <color indexed="8"/>
        <rFont val="Calibri"/>
        <family val="2"/>
      </rPr>
      <t>Grecea Carmen</t>
    </r>
    <r>
      <rPr>
        <sz val="9"/>
        <rFont val="Tahoma"/>
        <family val="0"/>
      </rPr>
      <t xml:space="preserve">, Muntean Sebastian, Romeo Susan Resiga, Eberhard Goede, Liviu Anton, </t>
    </r>
    <r>
      <rPr>
        <b/>
        <sz val="9"/>
        <rFont val="Tahoma"/>
        <family val="2"/>
      </rPr>
      <t>Herban Sorin</t>
    </r>
    <r>
      <rPr>
        <sz val="9"/>
        <rFont val="Tahoma"/>
        <family val="0"/>
      </rPr>
      <t>, Cosmin Musat, Gabriel Ciocan, Sandor Bernard, Alina Bala, Ralf Neubauer, Roberta Gridan, Tiberiu Ciocan, Costel Tanasa,Ilare Bordeasu, Lviu Marsavina, Ion Miteala, Octavian Popoviciu, Mihaela Bundau, Adina Juratoni, Radu Negru, Dan Jurchela, Adrian karabenciov, Nicu Pasca</t>
    </r>
  </si>
  <si>
    <t>Simulari numerice cu MEF si incercari experimentale pe subansamble din structura de rezistenta a cladirii de birouri 4S+P+17E</t>
  </si>
  <si>
    <t>76/2011</t>
  </si>
  <si>
    <t>DMA ARCHITECTURE &amp; INTERIOR  DESIGN  SRL</t>
  </si>
  <si>
    <t>Testarea şi validarea contravântuirilor din ţeavă rotundă şi a îmbinărilor acestora pentru proiectul Smart Park din Bucureşti, Clădire de birouri clasa A (clădire Turn, alte clădiri şi parcaj) Şoseaua Străuleşti nr. 37, sector 1, Bucureşti,</t>
  </si>
  <si>
    <t>79/04.07.2011, 2012</t>
  </si>
  <si>
    <t>2011-2012</t>
  </si>
  <si>
    <t>Elaborarea bazei de date pentru utilizarea informației geospațiale în vederea gestionării cimitirelor din municipiul Timișoara, culegere și introducere date (2008-2010)</t>
  </si>
  <si>
    <t>182/2009</t>
  </si>
  <si>
    <t>S.C. GEOTOP S.R.L Primăria Timişoara</t>
  </si>
  <si>
    <t>2012, May Romania- Universitatea Politehnica din Timisoara</t>
  </si>
  <si>
    <t>Programul "Cercetare în Sectoare Prioritare" finanţat prin Mecanismul Financiar SEE 2009-2014</t>
  </si>
  <si>
    <t>Managementul hazardelor provocate de apa in contextul schimbarilor climatice prin implementarea unui instrument de planificare spatiala si prin solutii tehnice</t>
  </si>
  <si>
    <t>SEE 2016</t>
  </si>
  <si>
    <t>Director Departament CCTFC
Prof. dr. ing. Florin BELC</t>
  </si>
  <si>
    <t>Evaluator Funciar -EPI</t>
  </si>
  <si>
    <t>B+ / CNCSIS Nr.crt. 339/251</t>
  </si>
  <si>
    <t>B+ CNCSIS Nr.crt. 339/251</t>
  </si>
  <si>
    <t>B+ / CNCSIS Nr.crt. 270/634</t>
  </si>
  <si>
    <t>B+ / CNCSIS Nr.crt. 47/877</t>
  </si>
  <si>
    <t xml:space="preserve">Acta Techmica Napocensis - SECTION: CIVIL ENGINEERING AND ARCHITECTURE
</t>
  </si>
  <si>
    <t>B+ / CNCSIS Nr.crt. 10/145</t>
  </si>
  <si>
    <t>B+ / http://hrcak.srce.hr/index.php?show=clanak&amp;id_clanak_jezik=144224</t>
  </si>
  <si>
    <t>2004-2005</t>
  </si>
  <si>
    <t>Organization of Cadastral Activity in Romania - 13th International Multidisciplinarity Scientific GeoConference - SGEM 2013, Albena, Bulgaria-vol.II</t>
  </si>
  <si>
    <t>An Optimized Cadastral Registration System for Real Estate Property in Romania - 13th International Multidisciplinarity Scientific GeoConference - SGEM 2013, Albena, Bulgaria-vol.II</t>
  </si>
  <si>
    <t>11th International Conference of Numerical Analysis and Applied Mathematics- Membru in colectivul de redactie</t>
  </si>
  <si>
    <t xml:space="preserve">1.1.1 Carti /capitole ca autor; pentru conferentiar minim 2                         </t>
  </si>
  <si>
    <t>Punctaj unic pe fiecare activitate</t>
  </si>
  <si>
    <t>Minim 15 articole pentru Profesor</t>
  </si>
  <si>
    <t>Journal of Enviromental Protection ISSN 1311-5065,      Accession Number: WOS:000310557300043</t>
  </si>
  <si>
    <t>Journal of Enviromental Protection ISSN 1311-5065,  Accession Number: WOS:000310557400039</t>
  </si>
  <si>
    <t>Journal of Enviromental Protection ISSN 1311-5065,   Accession Number: WOS:000310557400050</t>
  </si>
  <si>
    <t>Journal of Enviromental Protection ISSN 1311-5065,   Accession Number: WOS:000317437400043</t>
  </si>
  <si>
    <t>Politehnica             e-book</t>
  </si>
  <si>
    <t xml:space="preserve"> UTCB                             e-book</t>
  </si>
  <si>
    <t>Coordonator acord bilateral ERASMUS cu Aristotle University of Thessaloniki</t>
  </si>
  <si>
    <t>Coordonator Acord Inter-Institutional Romania-Norvegia 2013/2014 SEE</t>
  </si>
  <si>
    <t>Creating 3D Models of Heritage Objects using Photogrammetric Image Processing</t>
  </si>
  <si>
    <t>1599-1602</t>
  </si>
  <si>
    <t>ISBN:978-0-7354-1185-2                        ISSN: 0094-243X</t>
  </si>
  <si>
    <r>
      <t>Terrestrial laser scanning used for 3D modeling</t>
    </r>
    <r>
      <rPr>
        <sz val="5.4"/>
        <color indexed="23"/>
        <rFont val="Arial"/>
        <family val="2"/>
      </rPr>
      <t> </t>
    </r>
  </si>
  <si>
    <t>Autorii articolului citat</t>
  </si>
  <si>
    <t>Autorii articolului care citeaza</t>
  </si>
  <si>
    <r>
      <rPr>
        <b/>
        <sz val="12"/>
        <color indexed="8"/>
        <rFont val="Calibri"/>
        <family val="2"/>
      </rPr>
      <t>Herban Sorin</t>
    </r>
    <r>
      <rPr>
        <sz val="12"/>
        <color indexed="8"/>
        <rFont val="Calibri"/>
        <family val="2"/>
      </rPr>
      <t>, Vilceanu B.</t>
    </r>
  </si>
  <si>
    <t>Bala A.C., Brebu F.,</t>
  </si>
  <si>
    <t>SGEM Proceedings 2012</t>
  </si>
  <si>
    <t>Measuring and determining the dynamic deformation of constructions using modern technologies and techniques</t>
  </si>
  <si>
    <r>
      <rPr>
        <b/>
        <sz val="12"/>
        <color indexed="8"/>
        <rFont val="Calibri"/>
        <family val="2"/>
      </rPr>
      <t>Herban Sorin</t>
    </r>
    <r>
      <rPr>
        <sz val="12"/>
        <color indexed="8"/>
        <rFont val="Calibri"/>
        <family val="2"/>
      </rPr>
      <t>, Musat C.,</t>
    </r>
  </si>
  <si>
    <t>Journal of Environmental Protection and Ecology
Volume 13, Issue 2 A, 2012, Pages 1200-1207</t>
  </si>
  <si>
    <t>Gridan M.R., Grecea C.,</t>
  </si>
  <si>
    <r>
      <rPr>
        <b/>
        <sz val="12"/>
        <color indexed="8"/>
        <rFont val="Calibri"/>
        <family val="2"/>
      </rPr>
      <t>Herban Sorin</t>
    </r>
    <r>
      <rPr>
        <sz val="12"/>
        <color indexed="8"/>
        <rFont val="Calibri"/>
        <family val="2"/>
      </rPr>
      <t>, Grecea C., Musat C.,</t>
    </r>
  </si>
  <si>
    <t>Clinci T., Badea A.C., Badea G.,</t>
  </si>
  <si>
    <t>Using geographic information system analysis in the management of flood risk areas - 13th International Multidisciplinarity Scientific GeoConference - SGEM 2013, Albena, Bulgaria-vol.II</t>
  </si>
  <si>
    <t>Grecea C., Vilceanu B.,</t>
  </si>
  <si>
    <t>Dimen, L., Borşan, T., Corcheş, M., Luduş, N.</t>
  </si>
  <si>
    <t>Musat C.C., Rusu G.,</t>
  </si>
  <si>
    <t>Oprea L., Ienciu I.l, Vorovencii I., Popescu C., Voicu G.E.,</t>
  </si>
  <si>
    <t>Ienciu I., Oprea A., Popescu C., Vorovencii I., Voicu G.E.,</t>
  </si>
  <si>
    <t xml:space="preserve">Research and studies of land information system in some European countries - Efficient tool to understand and manage urban development in Romania </t>
  </si>
  <si>
    <t>3rd WSEAS, 2010 Corfu Greece</t>
  </si>
  <si>
    <t>Grecea C., Musat C.C., Moscovici A.,</t>
  </si>
  <si>
    <r>
      <t xml:space="preserve">Grecea C., Bala A.C., </t>
    </r>
    <r>
      <rPr>
        <b/>
        <sz val="12"/>
        <color indexed="8"/>
        <rFont val="Calibri"/>
        <family val="2"/>
      </rPr>
      <t>Herban Sorin</t>
    </r>
  </si>
  <si>
    <t>Monitoring deposit slag and ash Utvin, Romania, using modern geodetic technology, 12th International Multidisciplinarity Scientific GeoConference - SGEM 2012, Albena, Bulgaria-vol.II</t>
  </si>
  <si>
    <t>Geodetic engineering - Support for monitorying special constructions behaviour ,    
Journal of Environmental Protection and Ecology</t>
  </si>
  <si>
    <t>Monitoring deposit slag and ash Utvin, Romania, using modern geodetic technology,    Journal of Environmental Protection and Ecology</t>
  </si>
  <si>
    <t>Soil loss estimation using GIS technology,     13th International Multidisciplinarity Scientific GeoConference - SGEM 2013, Albena, Bulgaria-vol.II</t>
  </si>
  <si>
    <t>Actual trends regarding the usage of 3D cadastre for an efficient administration,     13th International Multidisciplinarity Scientific GeoConference - SGEM 2013, Albena, Bulgaria-vol.II</t>
  </si>
  <si>
    <t>An optimized cadastral registration system for real estate property in Romania,      13th International Multidisciplinarity Scientific GeoConference - SGEM 2013, Albena, Bulgaria-vol.II</t>
  </si>
  <si>
    <t>Survey mapping of Romanian forestland and its update through low-cost applications,      13th International Multidisciplinarity Scientific GeoConference - SGEM 2013, Albena, Bulgaria-vol.II</t>
  </si>
  <si>
    <t>Evolution of Geodesy and Cartography in Romania,     13th International Multidisciplinarity Scientific GeoConference - SGEM 2013, Albena, Bulgaria-vol.II</t>
  </si>
  <si>
    <t>Noise management and noise monitoring with geographical information systems ,     13th International Multidisciplinarity Scientific GeoConference - SGEM 2013, Albena, Bulgaria-vol.II</t>
  </si>
  <si>
    <t>An optimized cadastral registration system for real estate property in Romania,     13th International Multidisciplinarity Scientific GeoConference - SGEM 2013, Albena, Bulgaria-vol.II</t>
  </si>
  <si>
    <t>11th International Conference of Numerical Analysis and Applied Mathematics-  Recenzor</t>
  </si>
  <si>
    <t>WSEAS Conference  - Reviewer Dr. Ioan Sorin Herban</t>
  </si>
  <si>
    <t>Universitatea Politehnica Timisoara</t>
  </si>
  <si>
    <r>
      <rPr>
        <sz val="12"/>
        <color indexed="8"/>
        <rFont val="Calibri"/>
        <family val="2"/>
      </rPr>
      <t xml:space="preserve">Grecea Carmen </t>
    </r>
    <r>
      <rPr>
        <sz val="12"/>
        <rFont val="Calibri"/>
        <family val="2"/>
      </rPr>
      <t xml:space="preserve">, </t>
    </r>
    <r>
      <rPr>
        <b/>
        <sz val="12"/>
        <rFont val="Calibri"/>
        <family val="2"/>
      </rPr>
      <t>Herban Sorin</t>
    </r>
    <r>
      <rPr>
        <sz val="12"/>
        <rFont val="Calibri"/>
        <family val="2"/>
      </rPr>
      <t>, Styliadys A, Tamas N, Kopacek I, Dimen L</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</si>
</sst>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0"/>
    <numFmt numFmtId="181" formatCode="0.0000"/>
    <numFmt numFmtId="182" formatCode="0.000"/>
    <numFmt numFmtId="183" formatCode="0.00000000"/>
    <numFmt numFmtId="184" formatCode="0.0000000"/>
    <numFmt numFmtId="185" formatCode="0.0000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00000"/>
    <numFmt numFmtId="192" formatCode="0.0000000000"/>
    <numFmt numFmtId="193" formatCode="0.00000000000"/>
  </numFmts>
  <fonts count="68">
    <font>
      <sz val="9"/>
      <name val="Tahoma"/>
      <family val="0"/>
    </font>
    <font>
      <sz val="8"/>
      <name val="Tahoma"/>
      <family val="2"/>
    </font>
    <font>
      <b/>
      <sz val="12"/>
      <name val="Tahoma"/>
      <family val="2"/>
    </font>
    <font>
      <b/>
      <sz val="9"/>
      <name val="Tahoma"/>
      <family val="2"/>
    </font>
    <font>
      <sz val="9"/>
      <color indexed="8"/>
      <name val="Tahoma"/>
      <family val="2"/>
    </font>
    <font>
      <b/>
      <sz val="9"/>
      <name val="Symbol"/>
      <family val="1"/>
    </font>
    <font>
      <u val="single"/>
      <sz val="9"/>
      <color indexed="12"/>
      <name val="Tahoma"/>
      <family val="2"/>
    </font>
    <font>
      <u val="single"/>
      <sz val="9"/>
      <color indexed="36"/>
      <name val="Tahoma"/>
      <family val="2"/>
    </font>
    <font>
      <b/>
      <sz val="9"/>
      <color indexed="8"/>
      <name val="Symbol"/>
      <family val="1"/>
    </font>
    <font>
      <b/>
      <sz val="9"/>
      <color indexed="8"/>
      <name val="Tahoma"/>
      <family val="2"/>
    </font>
    <font>
      <b/>
      <sz val="10"/>
      <name val="Tahoma"/>
      <family val="2"/>
    </font>
    <font>
      <sz val="12"/>
      <color indexed="8"/>
      <name val="Calibri"/>
      <family val="2"/>
    </font>
    <font>
      <b/>
      <sz val="12"/>
      <color indexed="8"/>
      <name val="Calibri"/>
      <family val="2"/>
    </font>
    <font>
      <sz val="12"/>
      <name val="Calibri"/>
      <family val="2"/>
    </font>
    <font>
      <b/>
      <sz val="12"/>
      <name val="Calibri"/>
      <family val="2"/>
    </font>
    <font>
      <b/>
      <sz val="11"/>
      <color indexed="8"/>
      <name val="Calibri"/>
      <family val="2"/>
    </font>
    <font>
      <sz val="11"/>
      <name val="Calibri"/>
      <family val="2"/>
    </font>
    <font>
      <sz val="9"/>
      <name val="Arial"/>
      <family val="2"/>
    </font>
    <font>
      <sz val="11"/>
      <color indexed="8"/>
      <name val="Calibri"/>
      <family val="2"/>
    </font>
    <font>
      <sz val="9"/>
      <name val="Calibri"/>
      <family val="2"/>
    </font>
    <font>
      <b/>
      <sz val="9"/>
      <name val="Calibri"/>
      <family val="2"/>
    </font>
    <font>
      <sz val="5.4"/>
      <color indexed="23"/>
      <name val="Arial"/>
      <family val="2"/>
    </font>
    <font>
      <sz val="10"/>
      <name val="Tahoma"/>
      <family val="2"/>
    </font>
    <font>
      <sz val="12"/>
      <name val="Tahoma"/>
      <family val="2"/>
    </font>
    <font>
      <b/>
      <sz val="10"/>
      <name val="Calibri"/>
      <family val="2"/>
    </font>
    <font>
      <sz val="10"/>
      <name val="Arial"/>
      <family val="2"/>
    </font>
    <font>
      <sz val="10"/>
      <color indexed="63"/>
      <name val="Arial"/>
      <family val="2"/>
    </font>
    <font>
      <sz val="10"/>
      <name val="Calibri"/>
      <family val="2"/>
    </font>
    <font>
      <sz val="14"/>
      <name val="Calibri"/>
      <family val="2"/>
    </font>
    <font>
      <sz val="14"/>
      <color indexed="8"/>
      <name val="Calibri"/>
      <family val="2"/>
    </font>
    <font>
      <sz val="14"/>
      <name val="Tahoma"/>
      <family val="2"/>
    </font>
    <font>
      <sz val="10"/>
      <color indexed="8"/>
      <name val="Calibri"/>
      <family val="2"/>
    </font>
    <font>
      <sz val="12"/>
      <color indexed="63"/>
      <name val="Calibri"/>
      <family val="2"/>
    </font>
    <font>
      <sz val="10"/>
      <color indexed="63"/>
      <name val="Calibri"/>
      <family val="2"/>
    </font>
    <font>
      <b/>
      <sz val="10"/>
      <color indexed="63"/>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thin"/>
      <top style="thin"/>
      <bottom style="thin"/>
    </border>
    <border>
      <left style="thin"/>
      <right style="thin"/>
      <top/>
      <bottom/>
    </border>
    <border>
      <left/>
      <right style="thin"/>
      <top/>
      <bottom style="thin"/>
    </border>
    <border>
      <left style="thin"/>
      <right style="thin"/>
      <top style="thin"/>
      <bottom style="thin"/>
    </border>
    <border>
      <left/>
      <right style="thin"/>
      <top/>
      <bottom/>
    </border>
    <border>
      <left style="thin"/>
      <right style="thin"/>
      <top/>
      <bottom style="thin"/>
    </border>
    <border>
      <left style="thin"/>
      <right style="thin"/>
      <top>
        <color indexed="63"/>
      </top>
      <bottom style="medium"/>
    </border>
    <border>
      <left/>
      <right style="thin"/>
      <top>
        <color indexed="63"/>
      </top>
      <bottom style="medium"/>
    </border>
    <border>
      <left style="thin"/>
      <right style="medium"/>
      <top>
        <color indexed="63"/>
      </top>
      <bottom style="medium"/>
    </border>
    <border>
      <left style="thin"/>
      <right style="thin"/>
      <top style="medium"/>
      <bottom style="medium"/>
    </border>
    <border>
      <left/>
      <right style="thin"/>
      <top style="medium"/>
      <bottom style="medium"/>
    </border>
    <border>
      <left style="thin"/>
      <right style="medium"/>
      <top style="medium"/>
      <bottom style="medium"/>
    </border>
    <border>
      <left style="thin"/>
      <right>
        <color indexed="63"/>
      </right>
      <top/>
      <bottom style="thin"/>
    </border>
    <border>
      <left style="thin"/>
      <right>
        <color indexed="63"/>
      </right>
      <top style="thin"/>
      <bottom style="thin"/>
    </border>
    <border>
      <left style="medium"/>
      <right style="medium"/>
      <top style="thin"/>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thin"/>
      <top style="medium"/>
      <bottom style="medium"/>
    </border>
    <border>
      <left>
        <color indexed="63"/>
      </left>
      <right>
        <color indexed="63"/>
      </right>
      <top style="thin"/>
      <bottom>
        <color indexed="63"/>
      </bottom>
    </border>
    <border>
      <left style="thin"/>
      <right style="thin"/>
      <top style="medium"/>
      <bottom style="thin"/>
    </border>
    <border>
      <left style="thin"/>
      <right style="medium"/>
      <top style="thin"/>
      <bottom style="thin"/>
    </border>
    <border>
      <left>
        <color indexed="63"/>
      </left>
      <right>
        <color indexed="63"/>
      </right>
      <top style="thin"/>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style="medium"/>
      <top style="medium"/>
      <bottom/>
    </border>
    <border>
      <left style="medium"/>
      <right style="medium"/>
      <top>
        <color indexed="63"/>
      </top>
      <bottom style="medium"/>
    </border>
    <border>
      <left style="medium"/>
      <right style="thin"/>
      <top style="thin"/>
      <bottom>
        <color indexed="63"/>
      </bottom>
    </border>
    <border>
      <left style="thin"/>
      <right style="thin"/>
      <top style="medium"/>
      <bottom>
        <color indexed="63"/>
      </bottom>
    </border>
    <border>
      <left/>
      <right style="thin"/>
      <top style="medium"/>
      <bottom>
        <color indexed="63"/>
      </bottom>
    </border>
    <border>
      <left style="thick"/>
      <right style="thin"/>
      <top>
        <color indexed="63"/>
      </top>
      <bottom style="medium"/>
    </border>
    <border>
      <left style="thin"/>
      <right style="thick"/>
      <top>
        <color indexed="63"/>
      </top>
      <bottom>
        <color indexed="63"/>
      </bottom>
    </border>
    <border>
      <left style="thick"/>
      <right style="thin"/>
      <top style="medium"/>
      <bottom/>
    </border>
    <border>
      <left style="thin"/>
      <right style="thick"/>
      <top style="medium"/>
      <bottom style="medium"/>
    </border>
    <border>
      <left style="thin"/>
      <right style="thick"/>
      <top>
        <color indexed="63"/>
      </top>
      <bottom style="thin"/>
    </border>
    <border>
      <left style="thin"/>
      <right style="thick"/>
      <top style="thin"/>
      <bottom style="thin"/>
    </border>
    <border>
      <left style="thin"/>
      <right style="thick"/>
      <top style="thin"/>
      <bottom>
        <color indexed="63"/>
      </bottom>
    </border>
    <border>
      <left>
        <color indexed="63"/>
      </left>
      <right style="thick"/>
      <top style="thin"/>
      <bottom>
        <color indexed="63"/>
      </bottom>
    </border>
    <border>
      <left>
        <color indexed="63"/>
      </left>
      <right style="thick"/>
      <top style="thin"/>
      <bottom style="thin"/>
    </border>
    <border>
      <left style="thick"/>
      <right>
        <color indexed="63"/>
      </right>
      <top style="medium"/>
      <bottom style="thick"/>
    </border>
    <border>
      <left style="thin"/>
      <right>
        <color indexed="63"/>
      </right>
      <top style="medium"/>
      <bottom style="thick"/>
    </border>
    <border>
      <left style="medium"/>
      <right style="medium"/>
      <top style="medium"/>
      <bottom style="thick"/>
    </border>
    <border>
      <left style="medium"/>
      <right>
        <color indexed="63"/>
      </right>
      <top style="medium"/>
      <bottom style="thick"/>
    </border>
    <border>
      <left style="thin"/>
      <right style="thick"/>
      <top style="medium"/>
      <bottom style="thick"/>
    </border>
    <border>
      <left style="medium"/>
      <right>
        <color indexed="63"/>
      </right>
      <top style="medium"/>
      <bottom style="thin"/>
    </border>
    <border>
      <left style="thin"/>
      <right style="thick"/>
      <top style="medium"/>
      <bottom style="thin"/>
    </border>
    <border>
      <left>
        <color indexed="63"/>
      </left>
      <right>
        <color indexed="63"/>
      </right>
      <top style="medium"/>
      <bottom style="thick"/>
    </border>
    <border>
      <left/>
      <right style="thin"/>
      <top style="medium"/>
      <bottom style="thick"/>
    </border>
    <border>
      <left style="medium"/>
      <right style="thin"/>
      <top/>
      <bottom style="thin"/>
    </border>
    <border>
      <left style="medium"/>
      <right style="thin"/>
      <top>
        <color indexed="63"/>
      </top>
      <bottom/>
    </border>
    <border>
      <left>
        <color indexed="63"/>
      </left>
      <right style="thin"/>
      <top style="thin"/>
      <bottom>
        <color indexed="63"/>
      </bottom>
    </border>
    <border>
      <left style="medium"/>
      <right style="medium"/>
      <top>
        <color indexed="63"/>
      </top>
      <bottom/>
    </border>
    <border>
      <left style="thick"/>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bottom style="thin"/>
    </border>
    <border>
      <left style="thick"/>
      <right style="thin"/>
      <top style="thin"/>
      <bottom style="thin"/>
    </border>
    <border>
      <left style="thick"/>
      <right style="thin"/>
      <top style="thin"/>
      <bottom>
        <color indexed="63"/>
      </bottom>
    </border>
    <border>
      <left>
        <color indexed="63"/>
      </left>
      <right style="medium"/>
      <top style="medium"/>
      <bottom/>
    </border>
    <border>
      <left style="medium"/>
      <right style="medium"/>
      <top>
        <color indexed="63"/>
      </top>
      <bottom style="thin"/>
    </border>
    <border>
      <left style="thin"/>
      <right style="medium"/>
      <top style="thin"/>
      <bottom>
        <color indexed="63"/>
      </bottom>
    </border>
    <border>
      <left style="thin"/>
      <right style="medium"/>
      <top>
        <color indexed="63"/>
      </top>
      <bottom style="thin"/>
    </border>
    <border>
      <left style="thick"/>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color indexed="63"/>
      </right>
      <top style="thick"/>
      <bottom style="medium"/>
    </border>
    <border>
      <left>
        <color indexed="63"/>
      </left>
      <right style="thick"/>
      <top style="thick"/>
      <bottom style="medium"/>
    </border>
    <border>
      <left style="thin"/>
      <right>
        <color indexed="63"/>
      </right>
      <top>
        <color indexed="63"/>
      </top>
      <bottom style="medium"/>
    </border>
    <border>
      <left style="thin"/>
      <right>
        <color indexed="63"/>
      </right>
      <top style="medium"/>
      <bottom style="medium"/>
    </border>
    <border>
      <left style="thick"/>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51">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49" fontId="0" fillId="0" borderId="14" xfId="0" applyNumberFormat="1"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center" vertical="center" wrapText="1"/>
    </xf>
    <xf numFmtId="49" fontId="0" fillId="0" borderId="16" xfId="0" applyNumberFormat="1" applyFont="1" applyBorder="1" applyAlignment="1">
      <alignment horizontal="left" vertical="center" wrapText="1"/>
    </xf>
    <xf numFmtId="49" fontId="0" fillId="0" borderId="14" xfId="0" applyNumberFormat="1"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1" fontId="3" fillId="33" borderId="20" xfId="0" applyNumberFormat="1" applyFont="1" applyFill="1" applyBorder="1" applyAlignment="1">
      <alignment horizontal="center" vertical="center" wrapText="1"/>
    </xf>
    <xf numFmtId="1" fontId="3" fillId="33" borderId="21" xfId="0" applyNumberFormat="1" applyFont="1" applyFill="1" applyBorder="1" applyAlignment="1">
      <alignment horizontal="center" vertical="center" wrapText="1"/>
    </xf>
    <xf numFmtId="1" fontId="3" fillId="33" borderId="22" xfId="0" applyNumberFormat="1" applyFont="1" applyFill="1" applyBorder="1" applyAlignment="1">
      <alignment horizontal="center" vertical="center" wrapText="1"/>
    </xf>
    <xf numFmtId="49" fontId="0" fillId="0" borderId="10" xfId="0" applyNumberFormat="1"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xf>
    <xf numFmtId="0" fontId="3" fillId="0" borderId="0" xfId="0" applyFont="1" applyAlignment="1">
      <alignment/>
    </xf>
    <xf numFmtId="0" fontId="2" fillId="0" borderId="0" xfId="0" applyFont="1" applyAlignment="1">
      <alignment horizontal="center"/>
    </xf>
    <xf numFmtId="0" fontId="10" fillId="0" borderId="0" xfId="0" applyFont="1" applyAlignment="1">
      <alignment horizontal="center"/>
    </xf>
    <xf numFmtId="0" fontId="0" fillId="0" borderId="0" xfId="0" applyAlignment="1">
      <alignment vertical="center" wrapText="1"/>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8" xfId="0" applyFont="1" applyFill="1" applyBorder="1" applyAlignment="1">
      <alignment horizontal="center" vertical="center"/>
    </xf>
    <xf numFmtId="0" fontId="3" fillId="33" borderId="32"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ont="1" applyBorder="1" applyAlignment="1">
      <alignment horizontal="left" vertical="center" wrapText="1"/>
    </xf>
    <xf numFmtId="0" fontId="10" fillId="0" borderId="0" xfId="0" applyFont="1" applyAlignment="1">
      <alignment horizontal="center" wrapText="1"/>
    </xf>
    <xf numFmtId="0" fontId="0" fillId="0" borderId="0" xfId="0" applyFont="1" applyAlignment="1">
      <alignment horizontal="right"/>
    </xf>
    <xf numFmtId="0" fontId="0" fillId="0" borderId="33" xfId="0" applyFont="1" applyBorder="1" applyAlignment="1">
      <alignment horizontal="center" vertical="center" wrapText="1"/>
    </xf>
    <xf numFmtId="49" fontId="0" fillId="0" borderId="34" xfId="0" applyNumberFormat="1" applyFont="1" applyBorder="1" applyAlignment="1">
      <alignment horizontal="left" vertical="center" wrapText="1"/>
    </xf>
    <xf numFmtId="0" fontId="0" fillId="0" borderId="33" xfId="0" applyFont="1" applyBorder="1" applyAlignment="1">
      <alignment horizontal="left" vertical="center" wrapText="1"/>
    </xf>
    <xf numFmtId="0" fontId="4" fillId="0" borderId="23" xfId="0" applyFont="1" applyBorder="1" applyAlignment="1">
      <alignment horizontal="center"/>
    </xf>
    <xf numFmtId="0" fontId="4" fillId="0" borderId="35" xfId="0" applyFont="1" applyBorder="1" applyAlignment="1">
      <alignment horizontal="center"/>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0" borderId="0" xfId="0" applyFont="1" applyBorder="1" applyAlignment="1">
      <alignment horizontal="center" wrapText="1"/>
    </xf>
    <xf numFmtId="0" fontId="3"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2" fontId="11" fillId="0" borderId="14" xfId="0" applyNumberFormat="1" applyFont="1" applyBorder="1" applyAlignment="1" applyProtection="1">
      <alignment horizontal="center" vertical="center" wrapText="1"/>
      <protection locked="0"/>
    </xf>
    <xf numFmtId="49" fontId="11" fillId="0" borderId="16" xfId="0" applyNumberFormat="1" applyFont="1" applyBorder="1" applyAlignment="1" applyProtection="1">
      <alignment horizontal="center" vertical="center" wrapText="1"/>
      <protection locked="0"/>
    </xf>
    <xf numFmtId="49" fontId="11" fillId="0" borderId="16" xfId="0" applyNumberFormat="1" applyFont="1" applyBorder="1" applyAlignment="1" applyProtection="1">
      <alignment horizontal="left" vertical="center" wrapText="1"/>
      <protection locked="0"/>
    </xf>
    <xf numFmtId="49" fontId="11" fillId="0" borderId="14" xfId="0" applyNumberFormat="1" applyFont="1" applyBorder="1" applyAlignment="1" applyProtection="1">
      <alignment horizontal="left" vertical="center" wrapText="1"/>
      <protection locked="0"/>
    </xf>
    <xf numFmtId="1" fontId="11" fillId="0" borderId="14" xfId="0" applyNumberFormat="1" applyFont="1" applyBorder="1" applyAlignment="1" applyProtection="1">
      <alignment horizontal="center" vertical="center" wrapText="1"/>
      <protection locked="0"/>
    </xf>
    <xf numFmtId="49" fontId="11" fillId="0" borderId="14" xfId="0" applyNumberFormat="1" applyFont="1" applyBorder="1" applyAlignment="1" applyProtection="1">
      <alignment horizontal="center" vertical="center" wrapText="1"/>
      <protection locked="0"/>
    </xf>
    <xf numFmtId="2" fontId="3" fillId="0" borderId="0" xfId="0" applyNumberFormat="1" applyFont="1" applyBorder="1" applyAlignment="1">
      <alignment horizontal="center" vertical="center" wrapText="1"/>
    </xf>
    <xf numFmtId="0" fontId="11" fillId="0" borderId="14" xfId="0" applyNumberFormat="1" applyFont="1" applyBorder="1" applyAlignment="1" applyProtection="1">
      <alignment horizontal="center" vertical="center" wrapText="1"/>
      <protection locked="0"/>
    </xf>
    <xf numFmtId="1" fontId="0" fillId="0" borderId="14" xfId="0" applyNumberFormat="1" applyFill="1" applyBorder="1" applyAlignment="1">
      <alignment horizontal="center" vertical="center" wrapText="1"/>
    </xf>
    <xf numFmtId="1" fontId="0" fillId="0" borderId="0" xfId="0" applyNumberFormat="1" applyAlignment="1">
      <alignment vertical="center" wrapText="1"/>
    </xf>
    <xf numFmtId="1" fontId="0" fillId="0" borderId="0" xfId="0" applyNumberFormat="1" applyAlignment="1">
      <alignment/>
    </xf>
    <xf numFmtId="1" fontId="0" fillId="34" borderId="29" xfId="0" applyNumberFormat="1" applyFont="1" applyFill="1" applyBorder="1" applyAlignment="1">
      <alignment horizontal="center" vertical="center"/>
    </xf>
    <xf numFmtId="0" fontId="0" fillId="0" borderId="0" xfId="0" applyNumberFormat="1" applyAlignment="1">
      <alignment vertical="center" wrapText="1"/>
    </xf>
    <xf numFmtId="0" fontId="0" fillId="0" borderId="0" xfId="0" applyNumberFormat="1" applyAlignment="1">
      <alignment/>
    </xf>
    <xf numFmtId="1" fontId="0" fillId="0" borderId="0" xfId="0" applyNumberFormat="1" applyAlignment="1">
      <alignment horizontal="center" vertical="center" wrapText="1"/>
    </xf>
    <xf numFmtId="1" fontId="0" fillId="0" borderId="0" xfId="0" applyNumberFormat="1" applyAlignment="1">
      <alignment horizontal="center"/>
    </xf>
    <xf numFmtId="1" fontId="0" fillId="0" borderId="0" xfId="0" applyNumberFormat="1" applyBorder="1" applyAlignment="1">
      <alignment vertical="center" wrapText="1"/>
    </xf>
    <xf numFmtId="49" fontId="11" fillId="0" borderId="24" xfId="0" applyNumberFormat="1" applyFont="1" applyBorder="1" applyAlignment="1" applyProtection="1">
      <alignment horizontal="center" vertical="center" wrapText="1"/>
      <protection hidden="1"/>
    </xf>
    <xf numFmtId="49" fontId="11" fillId="0" borderId="36" xfId="0" applyNumberFormat="1" applyFont="1" applyBorder="1" applyAlignment="1" applyProtection="1">
      <alignment horizontal="left" vertical="center" wrapText="1"/>
      <protection hidden="1"/>
    </xf>
    <xf numFmtId="0" fontId="11" fillId="0" borderId="16" xfId="0" applyNumberFormat="1" applyFont="1" applyBorder="1" applyAlignment="1" applyProtection="1">
      <alignment horizontal="center" vertical="center" wrapText="1"/>
      <protection locked="0"/>
    </xf>
    <xf numFmtId="2" fontId="0" fillId="0" borderId="0" xfId="0" applyNumberFormat="1" applyAlignment="1">
      <alignment horizontal="center" vertical="center" wrapText="1"/>
    </xf>
    <xf numFmtId="49" fontId="11" fillId="0" borderId="0" xfId="0" applyNumberFormat="1" applyFont="1" applyBorder="1" applyAlignment="1" applyProtection="1">
      <alignment horizontal="center" vertical="center" wrapText="1"/>
      <protection hidden="1"/>
    </xf>
    <xf numFmtId="0" fontId="0" fillId="0" borderId="14" xfId="0" applyBorder="1" applyAlignment="1">
      <alignment/>
    </xf>
    <xf numFmtId="0" fontId="0" fillId="0" borderId="14" xfId="0" applyBorder="1" applyAlignment="1">
      <alignment horizontal="center"/>
    </xf>
    <xf numFmtId="2" fontId="0" fillId="0" borderId="14" xfId="0" applyNumberFormat="1" applyBorder="1" applyAlignment="1">
      <alignment horizontal="center" vertical="center" wrapText="1"/>
    </xf>
    <xf numFmtId="2" fontId="3" fillId="0" borderId="0" xfId="0" applyNumberFormat="1" applyFont="1" applyAlignment="1">
      <alignment horizontal="center" vertical="center" wrapText="1"/>
    </xf>
    <xf numFmtId="0" fontId="10" fillId="0" borderId="0" xfId="0" applyFont="1" applyAlignment="1">
      <alignment horizontal="left" wrapText="1"/>
    </xf>
    <xf numFmtId="3" fontId="11" fillId="0" borderId="14" xfId="0" applyNumberFormat="1" applyFont="1" applyBorder="1" applyAlignment="1" applyProtection="1">
      <alignment horizontal="center" vertical="center" wrapText="1"/>
      <protection locked="0"/>
    </xf>
    <xf numFmtId="0" fontId="0" fillId="34" borderId="37" xfId="0" applyFont="1" applyFill="1" applyBorder="1" applyAlignment="1">
      <alignment horizontal="center" vertical="center"/>
    </xf>
    <xf numFmtId="0" fontId="11" fillId="0" borderId="14" xfId="0" applyFont="1" applyBorder="1" applyAlignment="1" applyProtection="1">
      <alignment vertical="center" wrapText="1"/>
      <protection locked="0"/>
    </xf>
    <xf numFmtId="0" fontId="3" fillId="0" borderId="0" xfId="0" applyFont="1" applyAlignment="1">
      <alignment horizontal="center"/>
    </xf>
    <xf numFmtId="0" fontId="11" fillId="0" borderId="0" xfId="0" applyNumberFormat="1" applyFont="1" applyBorder="1" applyAlignment="1" applyProtection="1">
      <alignment horizontal="center" vertical="center" wrapText="1"/>
      <protection locked="0"/>
    </xf>
    <xf numFmtId="0" fontId="11" fillId="0" borderId="0" xfId="0" applyFont="1" applyBorder="1" applyAlignment="1" applyProtection="1">
      <alignment vertical="center" wrapText="1"/>
      <protection locked="0"/>
    </xf>
    <xf numFmtId="0" fontId="11" fillId="0" borderId="0" xfId="0" applyFont="1" applyBorder="1" applyAlignment="1" applyProtection="1">
      <alignment horizontal="center" vertical="center" wrapText="1"/>
      <protection locked="0"/>
    </xf>
    <xf numFmtId="1" fontId="11" fillId="0" borderId="0" xfId="0" applyNumberFormat="1" applyFont="1" applyBorder="1" applyAlignment="1" applyProtection="1">
      <alignment horizontal="center" vertical="center" wrapText="1"/>
      <protection locked="0"/>
    </xf>
    <xf numFmtId="0" fontId="0" fillId="0" borderId="0" xfId="0" applyBorder="1" applyAlignment="1">
      <alignment horizontal="center"/>
    </xf>
    <xf numFmtId="1" fontId="11" fillId="0" borderId="0" xfId="0" applyNumberFormat="1" applyFont="1" applyFill="1" applyBorder="1" applyAlignment="1" applyProtection="1">
      <alignment horizontal="center" vertical="center" wrapText="1"/>
      <protection locked="0"/>
    </xf>
    <xf numFmtId="1" fontId="0" fillId="0" borderId="0" xfId="0" applyNumberFormat="1" applyBorder="1" applyAlignment="1">
      <alignment horizontal="center"/>
    </xf>
    <xf numFmtId="49" fontId="11" fillId="0" borderId="0" xfId="0" applyNumberFormat="1" applyFont="1" applyBorder="1" applyAlignment="1" applyProtection="1">
      <alignment horizontal="left" vertical="center" wrapText="1"/>
      <protection hidden="1"/>
    </xf>
    <xf numFmtId="2" fontId="11" fillId="0" borderId="10" xfId="0" applyNumberFormat="1" applyFont="1" applyBorder="1" applyAlignment="1" applyProtection="1">
      <alignment horizontal="center" vertical="center" wrapText="1"/>
      <protection locked="0"/>
    </xf>
    <xf numFmtId="0" fontId="11" fillId="0" borderId="0" xfId="0" applyFont="1" applyBorder="1" applyAlignment="1" applyProtection="1">
      <alignment horizontal="left" vertical="center" wrapText="1"/>
      <protection locked="0"/>
    </xf>
    <xf numFmtId="2" fontId="11" fillId="0" borderId="0" xfId="0" applyNumberFormat="1" applyFont="1" applyBorder="1" applyAlignment="1" applyProtection="1">
      <alignment horizontal="center" vertical="center" wrapText="1"/>
      <protection locked="0"/>
    </xf>
    <xf numFmtId="49" fontId="11" fillId="0" borderId="0" xfId="0" applyNumberFormat="1" applyFont="1" applyBorder="1" applyAlignment="1" applyProtection="1">
      <alignment horizontal="left" vertical="center" wrapText="1"/>
      <protection locked="0"/>
    </xf>
    <xf numFmtId="2" fontId="0" fillId="0" borderId="0" xfId="0" applyNumberFormat="1" applyBorder="1" applyAlignment="1">
      <alignment horizontal="center"/>
    </xf>
    <xf numFmtId="0" fontId="0" fillId="0" borderId="14" xfId="0" applyFont="1" applyBorder="1" applyAlignment="1">
      <alignment vertical="center" wrapText="1"/>
    </xf>
    <xf numFmtId="0" fontId="11" fillId="0" borderId="38" xfId="0" applyFont="1" applyBorder="1" applyAlignment="1" applyProtection="1">
      <alignment horizontal="left" vertical="center" wrapText="1"/>
      <protection locked="0"/>
    </xf>
    <xf numFmtId="49" fontId="11" fillId="0" borderId="14" xfId="0" applyNumberFormat="1" applyFont="1" applyBorder="1" applyAlignment="1">
      <alignment horizontal="left" vertical="center" wrapText="1"/>
    </xf>
    <xf numFmtId="49" fontId="11" fillId="0" borderId="14"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49" fontId="13" fillId="0" borderId="14" xfId="0" applyNumberFormat="1" applyFont="1" applyBorder="1" applyAlignment="1">
      <alignment horizontal="left" vertical="center" wrapText="1"/>
    </xf>
    <xf numFmtId="1" fontId="0" fillId="0" borderId="0" xfId="0" applyNumberFormat="1" applyFill="1" applyBorder="1" applyAlignment="1">
      <alignment horizontal="center" vertical="center" wrapText="1"/>
    </xf>
    <xf numFmtId="49" fontId="12" fillId="0" borderId="0"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0" xfId="0" applyNumberFormat="1" applyFont="1" applyBorder="1" applyAlignment="1">
      <alignment horizontal="center" vertical="center" wrapText="1"/>
    </xf>
    <xf numFmtId="0" fontId="11" fillId="0" borderId="10" xfId="0" applyFont="1" applyBorder="1" applyAlignment="1" applyProtection="1">
      <alignment horizontal="center" vertical="center" wrapText="1"/>
      <protection locked="0"/>
    </xf>
    <xf numFmtId="49" fontId="11" fillId="0" borderId="0" xfId="53" applyNumberFormat="1"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0" fillId="0" borderId="14" xfId="0" applyBorder="1" applyAlignment="1">
      <alignment horizontal="center" vertical="center"/>
    </xf>
    <xf numFmtId="0" fontId="13" fillId="0" borderId="14" xfId="0" applyFont="1" applyBorder="1" applyAlignment="1" applyProtection="1">
      <alignment horizontal="center" vertical="center" wrapText="1"/>
      <protection locked="0"/>
    </xf>
    <xf numFmtId="0" fontId="13" fillId="0" borderId="0" xfId="0" applyFont="1" applyBorder="1" applyAlignment="1" applyProtection="1">
      <alignment horizontal="left" vertical="center" wrapText="1"/>
      <protection locked="0"/>
    </xf>
    <xf numFmtId="49" fontId="13" fillId="0" borderId="0" xfId="0" applyNumberFormat="1" applyFont="1" applyBorder="1" applyAlignment="1" applyProtection="1">
      <alignment horizontal="left" vertical="center" wrapText="1"/>
      <protection locked="0"/>
    </xf>
    <xf numFmtId="1" fontId="13" fillId="0" borderId="0" xfId="0" applyNumberFormat="1"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1" fontId="0" fillId="0" borderId="0" xfId="0" applyNumberFormat="1" applyBorder="1" applyAlignment="1">
      <alignment horizontal="center" vertical="center" wrapText="1"/>
    </xf>
    <xf numFmtId="0" fontId="11" fillId="0" borderId="14"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1" fillId="0" borderId="10" xfId="0" applyFont="1" applyBorder="1" applyAlignment="1" applyProtection="1">
      <alignment horizontal="left" vertical="center" wrapText="1"/>
      <protection locked="0"/>
    </xf>
    <xf numFmtId="49" fontId="11" fillId="0" borderId="10" xfId="0" applyNumberFormat="1" applyFont="1" applyBorder="1" applyAlignment="1" applyProtection="1">
      <alignment horizontal="center" vertical="center" wrapText="1"/>
      <protection locked="0"/>
    </xf>
    <xf numFmtId="1" fontId="11" fillId="0" borderId="0" xfId="0" applyNumberFormat="1" applyFont="1" applyFill="1" applyBorder="1" applyAlignment="1" applyProtection="1">
      <alignment horizontal="center" vertical="center" wrapText="1"/>
      <protection locked="0"/>
    </xf>
    <xf numFmtId="1" fontId="11" fillId="0" borderId="0" xfId="0" applyNumberFormat="1" applyFont="1" applyBorder="1" applyAlignment="1" applyProtection="1">
      <alignment horizontal="center" vertical="center" wrapText="1"/>
      <protection locked="0"/>
    </xf>
    <xf numFmtId="49" fontId="11" fillId="0" borderId="0" xfId="0" applyNumberFormat="1" applyFont="1" applyBorder="1" applyAlignment="1" applyProtection="1">
      <alignment horizontal="center" vertical="center" wrapText="1"/>
      <protection locked="0"/>
    </xf>
    <xf numFmtId="0" fontId="19" fillId="0" borderId="0" xfId="0" applyFont="1" applyBorder="1" applyAlignment="1">
      <alignment/>
    </xf>
    <xf numFmtId="0" fontId="11" fillId="0" borderId="0" xfId="0" applyFont="1" applyBorder="1" applyAlignment="1" applyProtection="1">
      <alignment horizontal="center" vertical="center" wrapText="1"/>
      <protection locked="0"/>
    </xf>
    <xf numFmtId="3" fontId="11" fillId="0" borderId="0" xfId="0" applyNumberFormat="1" applyFont="1" applyBorder="1" applyAlignment="1" applyProtection="1">
      <alignment horizontal="center" vertical="center" wrapText="1"/>
      <protection locked="0"/>
    </xf>
    <xf numFmtId="3" fontId="11" fillId="0" borderId="0" xfId="0" applyNumberFormat="1" applyFont="1" applyBorder="1" applyAlignment="1" applyProtection="1">
      <alignment horizontal="center" vertical="center" wrapText="1"/>
      <protection locked="0"/>
    </xf>
    <xf numFmtId="0" fontId="0" fillId="0" borderId="0" xfId="0" applyFill="1" applyBorder="1" applyAlignment="1">
      <alignment/>
    </xf>
    <xf numFmtId="0" fontId="11" fillId="0" borderId="14" xfId="0" applyFont="1" applyBorder="1" applyAlignment="1" applyProtection="1">
      <alignment horizontal="left" vertical="center" wrapText="1"/>
      <protection hidden="1"/>
    </xf>
    <xf numFmtId="0" fontId="11" fillId="0" borderId="10" xfId="0" applyFont="1" applyBorder="1" applyAlignment="1" applyProtection="1">
      <alignment horizontal="left" vertical="center" wrapText="1"/>
      <protection hidden="1"/>
    </xf>
    <xf numFmtId="0" fontId="11" fillId="0" borderId="33" xfId="0" applyNumberFormat="1" applyFont="1" applyBorder="1" applyAlignment="1" applyProtection="1">
      <alignment horizontal="center" vertical="center" wrapText="1"/>
      <protection locked="0"/>
    </xf>
    <xf numFmtId="0" fontId="11" fillId="0" borderId="33" xfId="0" applyFont="1" applyBorder="1" applyAlignment="1" applyProtection="1">
      <alignment horizontal="left" vertical="center" wrapText="1"/>
      <protection locked="0"/>
    </xf>
    <xf numFmtId="2" fontId="11" fillId="0" borderId="33" xfId="0" applyNumberFormat="1" applyFont="1" applyBorder="1" applyAlignment="1" applyProtection="1">
      <alignment horizontal="center" vertical="center" wrapText="1"/>
      <protection locked="0"/>
    </xf>
    <xf numFmtId="0" fontId="11" fillId="0" borderId="16" xfId="0" applyNumberFormat="1" applyFont="1" applyBorder="1" applyAlignment="1" applyProtection="1">
      <alignment horizontal="left" vertical="center" wrapText="1"/>
      <protection locked="0"/>
    </xf>
    <xf numFmtId="0" fontId="0" fillId="0" borderId="0" xfId="0" applyFont="1" applyBorder="1" applyAlignment="1">
      <alignment wrapText="1"/>
    </xf>
    <xf numFmtId="2" fontId="11" fillId="0" borderId="39" xfId="0" applyNumberFormat="1" applyFont="1" applyBorder="1" applyAlignment="1" applyProtection="1">
      <alignment horizontal="center" vertical="center" wrapText="1"/>
      <protection hidden="1"/>
    </xf>
    <xf numFmtId="0" fontId="11" fillId="0" borderId="33" xfId="0" applyFont="1" applyBorder="1" applyAlignment="1" applyProtection="1">
      <alignment horizontal="center" vertical="center" wrapText="1"/>
      <protection locked="0"/>
    </xf>
    <xf numFmtId="0" fontId="0" fillId="0" borderId="10"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3" xfId="0" applyBorder="1" applyAlignment="1">
      <alignment horizontal="center" vertical="center" wrapText="1"/>
    </xf>
    <xf numFmtId="0" fontId="11" fillId="0" borderId="40" xfId="0" applyFont="1" applyBorder="1" applyAlignment="1" applyProtection="1">
      <alignment horizontal="left" vertical="center" wrapText="1"/>
      <protection locked="0"/>
    </xf>
    <xf numFmtId="0" fontId="11" fillId="0" borderId="40" xfId="0" applyFont="1" applyBorder="1" applyAlignment="1" applyProtection="1">
      <alignment horizontal="center" vertical="center" wrapText="1"/>
      <protection locked="0"/>
    </xf>
    <xf numFmtId="1" fontId="11" fillId="0" borderId="40" xfId="0" applyNumberFormat="1" applyFont="1" applyBorder="1" applyAlignment="1" applyProtection="1">
      <alignment horizontal="center" vertical="center" wrapText="1"/>
      <protection locked="0"/>
    </xf>
    <xf numFmtId="2" fontId="0" fillId="0" borderId="0" xfId="0" applyNumberFormat="1" applyBorder="1" applyAlignment="1">
      <alignment horizontal="center" vertical="center" wrapText="1"/>
    </xf>
    <xf numFmtId="49" fontId="11" fillId="0" borderId="33"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locked="0"/>
    </xf>
    <xf numFmtId="1" fontId="11" fillId="0" borderId="14" xfId="0" applyNumberFormat="1" applyFont="1" applyBorder="1" applyAlignment="1" applyProtection="1">
      <alignment horizontal="center" vertical="center" wrapText="1"/>
      <protection locked="0"/>
    </xf>
    <xf numFmtId="0" fontId="13" fillId="0" borderId="14" xfId="0" applyFont="1" applyBorder="1" applyAlignment="1">
      <alignment horizontal="center" vertical="center"/>
    </xf>
    <xf numFmtId="0" fontId="11" fillId="0" borderId="14" xfId="0" applyNumberFormat="1" applyFont="1" applyBorder="1" applyAlignment="1" applyProtection="1">
      <alignment horizontal="center" vertical="center" wrapText="1"/>
      <protection locked="0"/>
    </xf>
    <xf numFmtId="181" fontId="11" fillId="0" borderId="14" xfId="0" applyNumberFormat="1" applyFont="1" applyBorder="1" applyAlignment="1" applyProtection="1">
      <alignment horizontal="center" vertical="center" wrapText="1"/>
      <protection locked="0"/>
    </xf>
    <xf numFmtId="0" fontId="13" fillId="0" borderId="14" xfId="0" applyFont="1" applyBorder="1" applyAlignment="1">
      <alignment vertical="center" wrapText="1"/>
    </xf>
    <xf numFmtId="0" fontId="13" fillId="0" borderId="14" xfId="0" applyFont="1" applyBorder="1" applyAlignment="1">
      <alignment horizontal="center" vertical="center" wrapText="1"/>
    </xf>
    <xf numFmtId="0" fontId="13" fillId="0" borderId="14" xfId="0" applyFont="1" applyBorder="1" applyAlignment="1">
      <alignment/>
    </xf>
    <xf numFmtId="0" fontId="13" fillId="0" borderId="14" xfId="0" applyFont="1" applyBorder="1" applyAlignment="1">
      <alignment wrapText="1"/>
    </xf>
    <xf numFmtId="0" fontId="11" fillId="0" borderId="14" xfId="0" applyFont="1" applyBorder="1" applyAlignment="1">
      <alignment horizontal="center" vertical="center" wrapText="1"/>
    </xf>
    <xf numFmtId="0" fontId="13" fillId="0" borderId="14" xfId="0" applyFont="1" applyBorder="1" applyAlignment="1">
      <alignment horizontal="left" vertical="center" wrapText="1"/>
    </xf>
    <xf numFmtId="0" fontId="13" fillId="0" borderId="0" xfId="0" applyFont="1" applyAlignment="1">
      <alignment/>
    </xf>
    <xf numFmtId="1" fontId="13" fillId="0" borderId="0" xfId="0" applyNumberFormat="1" applyFont="1" applyAlignment="1">
      <alignment horizontal="center"/>
    </xf>
    <xf numFmtId="49" fontId="11" fillId="0" borderId="24" xfId="0" applyNumberFormat="1" applyFont="1" applyBorder="1" applyAlignment="1" applyProtection="1">
      <alignment horizontal="center" vertical="center" wrapText="1"/>
      <protection hidden="1"/>
    </xf>
    <xf numFmtId="49" fontId="11" fillId="0" borderId="36" xfId="0" applyNumberFormat="1" applyFont="1" applyBorder="1" applyAlignment="1" applyProtection="1">
      <alignment horizontal="left" vertical="center" wrapText="1"/>
      <protection hidden="1"/>
    </xf>
    <xf numFmtId="0" fontId="11" fillId="0" borderId="36" xfId="0" applyFont="1" applyBorder="1" applyAlignment="1" applyProtection="1">
      <alignment horizontal="center" vertical="center" wrapText="1"/>
      <protection hidden="1"/>
    </xf>
    <xf numFmtId="49" fontId="11" fillId="0" borderId="36" xfId="0" applyNumberFormat="1" applyFont="1" applyBorder="1" applyAlignment="1" applyProtection="1">
      <alignment horizontal="center" vertical="center" wrapText="1"/>
      <protection hidden="1"/>
    </xf>
    <xf numFmtId="49" fontId="11" fillId="0" borderId="23" xfId="0" applyNumberFormat="1" applyFont="1" applyBorder="1" applyAlignment="1" applyProtection="1">
      <alignment horizontal="center" vertical="center" wrapText="1"/>
      <protection hidden="1"/>
    </xf>
    <xf numFmtId="0" fontId="11" fillId="0" borderId="14"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wrapText="1"/>
      <protection hidden="1"/>
    </xf>
    <xf numFmtId="2" fontId="14" fillId="0" borderId="0" xfId="0" applyNumberFormat="1" applyFont="1" applyAlignment="1">
      <alignment horizontal="center" vertical="center" wrapText="1"/>
    </xf>
    <xf numFmtId="2" fontId="13" fillId="0" borderId="14" xfId="0" applyNumberFormat="1" applyFont="1" applyBorder="1" applyAlignment="1">
      <alignment horizontal="center" vertical="center" wrapText="1"/>
    </xf>
    <xf numFmtId="0" fontId="11" fillId="0" borderId="14" xfId="0" applyFont="1" applyFill="1" applyBorder="1" applyAlignment="1" applyProtection="1">
      <alignment horizontal="center" vertical="center" wrapText="1"/>
      <protection locked="0"/>
    </xf>
    <xf numFmtId="49" fontId="13" fillId="0" borderId="14" xfId="0" applyNumberFormat="1" applyFont="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0" fillId="0" borderId="0" xfId="0" applyAlignment="1">
      <alignment horizontal="center"/>
    </xf>
    <xf numFmtId="0" fontId="13" fillId="0" borderId="14"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2" fontId="13" fillId="0" borderId="14" xfId="0" applyNumberFormat="1" applyFont="1" applyBorder="1" applyAlignment="1" applyProtection="1">
      <alignment horizontal="center" vertical="center" wrapText="1"/>
      <protection hidden="1"/>
    </xf>
    <xf numFmtId="0" fontId="14" fillId="0" borderId="0" xfId="0" applyFont="1" applyAlignment="1">
      <alignment horizontal="center" vertical="center"/>
    </xf>
    <xf numFmtId="0" fontId="0" fillId="0" borderId="0" xfId="0" applyBorder="1" applyAlignment="1">
      <alignment/>
    </xf>
    <xf numFmtId="0" fontId="14" fillId="0" borderId="0" xfId="0" applyFont="1" applyAlignment="1">
      <alignment horizontal="center"/>
    </xf>
    <xf numFmtId="0" fontId="11" fillId="0" borderId="14" xfId="0" applyFont="1" applyBorder="1" applyAlignment="1" applyProtection="1">
      <alignment horizontal="left" vertical="center" wrapText="1"/>
      <protection hidden="1"/>
    </xf>
    <xf numFmtId="0" fontId="11" fillId="0" borderId="14" xfId="0" applyFont="1" applyBorder="1" applyAlignment="1" applyProtection="1">
      <alignment horizontal="left" vertical="center" wrapText="1"/>
      <protection locked="0"/>
    </xf>
    <xf numFmtId="1" fontId="0" fillId="0" borderId="0" xfId="0" applyNumberFormat="1" applyBorder="1" applyAlignment="1">
      <alignment horizontal="right"/>
    </xf>
    <xf numFmtId="1" fontId="0" fillId="0" borderId="0" xfId="0" applyNumberFormat="1" applyBorder="1" applyAlignment="1">
      <alignment/>
    </xf>
    <xf numFmtId="49" fontId="11" fillId="0" borderId="23" xfId="0" applyNumberFormat="1" applyFont="1" applyBorder="1" applyAlignment="1">
      <alignment horizontal="left" vertical="center" wrapText="1"/>
    </xf>
    <xf numFmtId="0" fontId="0" fillId="0" borderId="0" xfId="0" applyFont="1" applyBorder="1" applyAlignment="1">
      <alignment/>
    </xf>
    <xf numFmtId="1" fontId="0" fillId="35" borderId="14" xfId="0" applyNumberFormat="1" applyFill="1" applyBorder="1" applyAlignment="1">
      <alignment horizontal="center" vertical="center" wrapText="1"/>
    </xf>
    <xf numFmtId="49" fontId="12" fillId="35" borderId="14" xfId="0" applyNumberFormat="1" applyFont="1" applyFill="1" applyBorder="1" applyAlignment="1">
      <alignment horizontal="left" vertical="center" wrapText="1"/>
    </xf>
    <xf numFmtId="49" fontId="11" fillId="35" borderId="14" xfId="0" applyNumberFormat="1" applyFont="1" applyFill="1" applyBorder="1" applyAlignment="1">
      <alignment horizontal="left" vertical="center" wrapText="1"/>
    </xf>
    <xf numFmtId="49" fontId="11" fillId="35" borderId="14"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wrapText="1"/>
    </xf>
    <xf numFmtId="1" fontId="11" fillId="35" borderId="14" xfId="0" applyNumberFormat="1" applyFont="1" applyFill="1" applyBorder="1" applyAlignment="1" applyProtection="1">
      <alignment horizontal="center" vertical="center" wrapText="1"/>
      <protection locked="0"/>
    </xf>
    <xf numFmtId="0" fontId="11" fillId="35" borderId="14" xfId="0" applyFont="1" applyFill="1" applyBorder="1" applyAlignment="1" applyProtection="1">
      <alignment horizontal="center" vertical="center" wrapText="1"/>
      <protection locked="0"/>
    </xf>
    <xf numFmtId="2" fontId="11" fillId="35" borderId="14" xfId="0" applyNumberFormat="1" applyFont="1" applyFill="1" applyBorder="1" applyAlignment="1" applyProtection="1">
      <alignment horizontal="center" vertical="center" wrapText="1"/>
      <protection locked="0"/>
    </xf>
    <xf numFmtId="49" fontId="13" fillId="0" borderId="14" xfId="0" applyNumberFormat="1" applyFont="1" applyFill="1" applyBorder="1" applyAlignment="1" applyProtection="1">
      <alignment horizontal="left" vertical="center" wrapText="1"/>
      <protection locked="0"/>
    </xf>
    <xf numFmtId="2" fontId="13" fillId="0" borderId="14" xfId="0" applyNumberFormat="1" applyFont="1" applyFill="1" applyBorder="1" applyAlignment="1" applyProtection="1">
      <alignment horizontal="center" vertical="center" wrapText="1"/>
      <protection hidden="1"/>
    </xf>
    <xf numFmtId="0" fontId="19" fillId="0" borderId="0" xfId="0"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0" applyFont="1" applyBorder="1" applyAlignment="1">
      <alignment vertical="center" wrapText="1"/>
    </xf>
    <xf numFmtId="0" fontId="19" fillId="0" borderId="0" xfId="0" applyFont="1" applyBorder="1" applyAlignment="1">
      <alignment/>
    </xf>
    <xf numFmtId="2" fontId="12" fillId="0" borderId="14" xfId="0" applyNumberFormat="1" applyFont="1" applyBorder="1" applyAlignment="1" applyProtection="1">
      <alignment horizontal="center" vertical="center" wrapText="1"/>
      <protection locked="0"/>
    </xf>
    <xf numFmtId="2" fontId="14" fillId="0" borderId="0" xfId="0" applyNumberFormat="1" applyFont="1" applyBorder="1" applyAlignment="1">
      <alignment horizontal="center" vertical="center" wrapText="1"/>
    </xf>
    <xf numFmtId="0" fontId="24" fillId="0" borderId="0" xfId="0" applyFont="1" applyAlignment="1">
      <alignment horizontal="center"/>
    </xf>
    <xf numFmtId="0" fontId="24" fillId="0" borderId="0" xfId="0" applyFont="1" applyAlignment="1">
      <alignment horizontal="center" wrapText="1"/>
    </xf>
    <xf numFmtId="0" fontId="24" fillId="0" borderId="0" xfId="0" applyFont="1" applyBorder="1" applyAlignment="1">
      <alignment horizontal="center" wrapText="1"/>
    </xf>
    <xf numFmtId="0" fontId="24" fillId="0" borderId="0" xfId="0" applyFont="1" applyAlignment="1">
      <alignment/>
    </xf>
    <xf numFmtId="0" fontId="27" fillId="0" borderId="0" xfId="0" applyFont="1" applyAlignment="1">
      <alignment/>
    </xf>
    <xf numFmtId="0" fontId="24" fillId="0" borderId="0" xfId="0" applyFont="1" applyFill="1" applyBorder="1" applyAlignment="1">
      <alignment horizontal="left" vertical="center" wrapText="1"/>
    </xf>
    <xf numFmtId="0" fontId="24" fillId="33" borderId="32" xfId="0" applyFont="1" applyFill="1" applyBorder="1" applyAlignment="1">
      <alignment horizontal="center" vertical="center" wrapText="1"/>
    </xf>
    <xf numFmtId="0" fontId="11" fillId="0" borderId="14" xfId="0" applyFont="1" applyBorder="1" applyAlignment="1" applyProtection="1">
      <alignment horizontal="center" vertical="center" wrapText="1"/>
      <protection locked="0"/>
    </xf>
    <xf numFmtId="2" fontId="11" fillId="0" borderId="14" xfId="0" applyNumberFormat="1" applyFont="1" applyBorder="1" applyAlignment="1" applyProtection="1">
      <alignment horizontal="center" vertical="center" wrapText="1"/>
      <protection locked="0"/>
    </xf>
    <xf numFmtId="0" fontId="27" fillId="0" borderId="0" xfId="0" applyFont="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xf>
    <xf numFmtId="1" fontId="13" fillId="0" borderId="0" xfId="0" applyNumberFormat="1" applyFont="1" applyAlignment="1">
      <alignment vertical="center" wrapText="1"/>
    </xf>
    <xf numFmtId="0" fontId="13" fillId="0" borderId="0" xfId="0" applyFont="1" applyAlignment="1">
      <alignment vertical="center" wrapText="1"/>
    </xf>
    <xf numFmtId="0" fontId="14" fillId="0" borderId="0" xfId="0" applyFont="1" applyBorder="1" applyAlignment="1">
      <alignment horizontal="center" vertical="center" wrapText="1"/>
    </xf>
    <xf numFmtId="2" fontId="14" fillId="0" borderId="0" xfId="0" applyNumberFormat="1" applyFont="1" applyAlignment="1">
      <alignment horizontal="center" vertical="center" wrapText="1"/>
    </xf>
    <xf numFmtId="0" fontId="27" fillId="0" borderId="0" xfId="0" applyFont="1" applyFill="1" applyBorder="1" applyAlignment="1">
      <alignment horizontal="left" vertical="center" wrapText="1"/>
    </xf>
    <xf numFmtId="0" fontId="13" fillId="0" borderId="14" xfId="0" applyFont="1" applyBorder="1" applyAlignment="1" applyProtection="1">
      <alignment horizontal="left" vertical="center" wrapText="1"/>
      <protection locked="0"/>
    </xf>
    <xf numFmtId="2" fontId="13" fillId="0" borderId="14" xfId="0" applyNumberFormat="1" applyFont="1" applyBorder="1" applyAlignment="1">
      <alignment horizontal="center" vertical="center" wrapText="1"/>
    </xf>
    <xf numFmtId="0" fontId="24" fillId="0" borderId="0" xfId="0" applyFont="1" applyAlignment="1">
      <alignment/>
    </xf>
    <xf numFmtId="0" fontId="24" fillId="0" borderId="0" xfId="0" applyFont="1" applyAlignment="1">
      <alignment horizontal="left" wrapText="1"/>
    </xf>
    <xf numFmtId="2" fontId="27" fillId="0" borderId="0" xfId="0" applyNumberFormat="1" applyFont="1" applyAlignment="1">
      <alignment horizontal="center" vertical="center" wrapText="1"/>
    </xf>
    <xf numFmtId="0" fontId="24" fillId="33" borderId="32" xfId="0" applyFont="1" applyFill="1" applyBorder="1" applyAlignment="1">
      <alignment horizontal="center" vertical="center" wrapText="1"/>
    </xf>
    <xf numFmtId="49" fontId="11" fillId="0" borderId="41" xfId="0" applyNumberFormat="1" applyFont="1" applyBorder="1" applyAlignment="1" applyProtection="1">
      <alignment horizontal="center" vertical="center" wrapText="1"/>
      <protection hidden="1"/>
    </xf>
    <xf numFmtId="49" fontId="11" fillId="0" borderId="33" xfId="0" applyNumberFormat="1" applyFont="1" applyBorder="1" applyAlignment="1" applyProtection="1">
      <alignment horizontal="left" vertical="center" wrapText="1"/>
      <protection hidden="1"/>
    </xf>
    <xf numFmtId="0" fontId="11" fillId="0" borderId="33" xfId="0" applyFont="1" applyBorder="1" applyAlignment="1" applyProtection="1">
      <alignment horizontal="center" vertical="center" wrapText="1"/>
      <protection hidden="1"/>
    </xf>
    <xf numFmtId="49" fontId="11" fillId="0" borderId="33" xfId="0" applyNumberFormat="1" applyFont="1" applyBorder="1" applyAlignment="1" applyProtection="1">
      <alignment horizontal="center" vertical="center" wrapText="1"/>
      <protection hidden="1"/>
    </xf>
    <xf numFmtId="49" fontId="11" fillId="0" borderId="14" xfId="0" applyNumberFormat="1" applyFont="1" applyBorder="1" applyAlignment="1" applyProtection="1">
      <alignment horizontal="center" vertical="center" wrapText="1"/>
      <protection hidden="1"/>
    </xf>
    <xf numFmtId="0" fontId="12" fillId="0" borderId="14" xfId="0" applyFont="1" applyBorder="1" applyAlignment="1" applyProtection="1">
      <alignment horizontal="left" vertical="center" wrapText="1"/>
      <protection locked="0"/>
    </xf>
    <xf numFmtId="1" fontId="27" fillId="0" borderId="0" xfId="0" applyNumberFormat="1" applyFont="1" applyBorder="1" applyAlignment="1">
      <alignment/>
    </xf>
    <xf numFmtId="0" fontId="27" fillId="0" borderId="0" xfId="0" applyFont="1" applyBorder="1" applyAlignment="1">
      <alignment/>
    </xf>
    <xf numFmtId="1" fontId="27" fillId="0" borderId="0" xfId="0" applyNumberFormat="1" applyFont="1" applyBorder="1" applyAlignment="1">
      <alignment horizontal="right"/>
    </xf>
    <xf numFmtId="0" fontId="22" fillId="0" borderId="0" xfId="0" applyFont="1" applyAlignment="1">
      <alignment vertical="center" wrapText="1"/>
    </xf>
    <xf numFmtId="0" fontId="22" fillId="0" borderId="0" xfId="0" applyFont="1" applyAlignment="1">
      <alignment/>
    </xf>
    <xf numFmtId="1" fontId="27" fillId="0" borderId="0" xfId="0" applyNumberFormat="1" applyFont="1" applyAlignment="1">
      <alignment horizontal="center" vertical="center" wrapText="1"/>
    </xf>
    <xf numFmtId="2" fontId="14" fillId="0" borderId="0" xfId="0" applyNumberFormat="1" applyFont="1" applyAlignment="1">
      <alignment horizontal="center" vertical="center" wrapText="1"/>
    </xf>
    <xf numFmtId="49" fontId="11" fillId="0" borderId="24" xfId="0" applyNumberFormat="1" applyFont="1" applyBorder="1" applyAlignment="1" applyProtection="1">
      <alignment horizontal="center" vertical="center" wrapText="1"/>
      <protection hidden="1"/>
    </xf>
    <xf numFmtId="49" fontId="11" fillId="0" borderId="36" xfId="0" applyNumberFormat="1" applyFont="1" applyBorder="1" applyAlignment="1" applyProtection="1">
      <alignment horizontal="left" vertical="center" wrapText="1"/>
      <protection hidden="1"/>
    </xf>
    <xf numFmtId="0" fontId="11" fillId="0" borderId="14" xfId="0" applyFont="1" applyBorder="1" applyAlignment="1" applyProtection="1">
      <alignment horizontal="center" vertical="center" wrapText="1"/>
      <protection hidden="1"/>
    </xf>
    <xf numFmtId="49" fontId="11" fillId="0" borderId="16" xfId="0" applyNumberFormat="1" applyFont="1" applyBorder="1" applyAlignment="1" applyProtection="1">
      <alignment horizontal="center" vertical="center" wrapText="1"/>
      <protection locked="0"/>
    </xf>
    <xf numFmtId="2" fontId="11" fillId="0" borderId="16" xfId="0" applyNumberFormat="1" applyFont="1" applyBorder="1" applyAlignment="1" applyProtection="1">
      <alignment horizontal="center" vertical="center" wrapText="1"/>
      <protection locked="0"/>
    </xf>
    <xf numFmtId="0" fontId="11" fillId="0" borderId="16" xfId="0" applyNumberFormat="1" applyFont="1" applyBorder="1" applyAlignment="1" applyProtection="1">
      <alignment horizontal="center" vertical="center" wrapText="1"/>
      <protection locked="0"/>
    </xf>
    <xf numFmtId="49" fontId="11" fillId="0" borderId="36" xfId="0" applyNumberFormat="1" applyFont="1" applyBorder="1" applyAlignment="1" applyProtection="1">
      <alignment horizontal="center" vertical="center" wrapText="1"/>
      <protection hidden="1"/>
    </xf>
    <xf numFmtId="49" fontId="11" fillId="0" borderId="42" xfId="0" applyNumberFormat="1" applyFont="1" applyBorder="1" applyAlignment="1" applyProtection="1">
      <alignment horizontal="center" vertical="center" wrapText="1"/>
      <protection hidden="1"/>
    </xf>
    <xf numFmtId="49" fontId="11" fillId="0" borderId="42" xfId="0" applyNumberFormat="1" applyFont="1" applyBorder="1" applyAlignment="1" applyProtection="1">
      <alignment horizontal="left" vertical="center" wrapText="1"/>
      <protection hidden="1"/>
    </xf>
    <xf numFmtId="0" fontId="12" fillId="0" borderId="14" xfId="0" applyFont="1" applyBorder="1" applyAlignment="1" applyProtection="1">
      <alignment horizontal="center" vertical="center" wrapText="1"/>
      <protection locked="0"/>
    </xf>
    <xf numFmtId="0" fontId="27" fillId="0" borderId="0" xfId="0" applyFont="1" applyAlignment="1">
      <alignment wrapText="1"/>
    </xf>
    <xf numFmtId="1" fontId="27" fillId="0" borderId="0" xfId="0" applyNumberFormat="1" applyFont="1" applyAlignment="1">
      <alignment horizontal="center"/>
    </xf>
    <xf numFmtId="0" fontId="13" fillId="0" borderId="14" xfId="0" applyFont="1" applyBorder="1" applyAlignment="1">
      <alignment vertical="center" wrapText="1"/>
    </xf>
    <xf numFmtId="0" fontId="13" fillId="0" borderId="14" xfId="0" applyFont="1" applyBorder="1" applyAlignment="1">
      <alignment wrapText="1"/>
    </xf>
    <xf numFmtId="0" fontId="11" fillId="0" borderId="14" xfId="0" applyFont="1" applyBorder="1" applyAlignment="1" applyProtection="1">
      <alignment vertical="center" wrapText="1"/>
      <protection locked="0"/>
    </xf>
    <xf numFmtId="0" fontId="11" fillId="0" borderId="14" xfId="0" applyNumberFormat="1" applyFont="1" applyBorder="1" applyAlignment="1" applyProtection="1">
      <alignment horizontal="center" vertical="center" wrapText="1"/>
      <protection locked="0"/>
    </xf>
    <xf numFmtId="0" fontId="27" fillId="0" borderId="0" xfId="0" applyFont="1" applyAlignment="1">
      <alignment horizontal="center"/>
    </xf>
    <xf numFmtId="0" fontId="27" fillId="0" borderId="0" xfId="0" applyFont="1" applyAlignment="1">
      <alignment horizontal="center" vertical="center" wrapText="1"/>
    </xf>
    <xf numFmtId="0" fontId="24" fillId="33" borderId="43" xfId="0" applyFont="1" applyFill="1" applyBorder="1" applyAlignment="1">
      <alignment horizontal="center" vertical="center" wrapText="1"/>
    </xf>
    <xf numFmtId="0" fontId="24" fillId="33" borderId="44" xfId="0" applyFont="1" applyFill="1" applyBorder="1" applyAlignment="1">
      <alignment horizontal="center" vertical="center" wrapText="1"/>
    </xf>
    <xf numFmtId="0" fontId="27" fillId="0" borderId="0" xfId="0" applyNumberFormat="1" applyFont="1" applyAlignment="1">
      <alignment vertical="center" wrapText="1"/>
    </xf>
    <xf numFmtId="0" fontId="24" fillId="0" borderId="0" xfId="0" applyFont="1" applyBorder="1" applyAlignment="1">
      <alignment horizontal="center"/>
    </xf>
    <xf numFmtId="49" fontId="31" fillId="0" borderId="24" xfId="0" applyNumberFormat="1" applyFont="1" applyBorder="1" applyAlignment="1" applyProtection="1">
      <alignment horizontal="center" vertical="center" wrapText="1"/>
      <protection hidden="1"/>
    </xf>
    <xf numFmtId="49" fontId="31" fillId="0" borderId="36" xfId="0" applyNumberFormat="1" applyFont="1" applyBorder="1" applyAlignment="1" applyProtection="1">
      <alignment horizontal="left" vertical="center" wrapText="1"/>
      <protection hidden="1"/>
    </xf>
    <xf numFmtId="0" fontId="2" fillId="0" borderId="0" xfId="0" applyFont="1" applyAlignment="1">
      <alignment/>
    </xf>
    <xf numFmtId="0" fontId="23" fillId="0" borderId="0" xfId="0" applyFont="1" applyAlignment="1">
      <alignment/>
    </xf>
    <xf numFmtId="0" fontId="13" fillId="0" borderId="0" xfId="0" applyFont="1" applyAlignment="1">
      <alignment/>
    </xf>
    <xf numFmtId="0" fontId="12" fillId="0" borderId="14" xfId="0" applyFont="1" applyBorder="1" applyAlignment="1" applyProtection="1">
      <alignment horizontal="left" vertical="center" wrapText="1"/>
      <protection locked="0"/>
    </xf>
    <xf numFmtId="0" fontId="11" fillId="35" borderId="14" xfId="0" applyNumberFormat="1" applyFont="1" applyFill="1" applyBorder="1" applyAlignment="1" applyProtection="1">
      <alignment horizontal="center" vertical="center" wrapText="1"/>
      <protection locked="0"/>
    </xf>
    <xf numFmtId="49" fontId="11" fillId="35" borderId="14" xfId="0" applyNumberFormat="1" applyFont="1" applyFill="1" applyBorder="1" applyAlignment="1" applyProtection="1">
      <alignment horizontal="left" vertical="center" wrapText="1"/>
      <protection locked="0"/>
    </xf>
    <xf numFmtId="49" fontId="11" fillId="35" borderId="14" xfId="0" applyNumberFormat="1" applyFont="1" applyFill="1" applyBorder="1" applyAlignment="1" applyProtection="1">
      <alignment horizontal="left" vertical="center" wrapText="1"/>
      <protection locked="0"/>
    </xf>
    <xf numFmtId="3" fontId="11" fillId="35" borderId="14" xfId="0" applyNumberFormat="1" applyFont="1" applyFill="1" applyBorder="1" applyAlignment="1" applyProtection="1">
      <alignment horizontal="center" vertical="center" wrapText="1"/>
      <protection locked="0"/>
    </xf>
    <xf numFmtId="0" fontId="13" fillId="35" borderId="14" xfId="0" applyFont="1" applyFill="1" applyBorder="1" applyAlignment="1">
      <alignment horizontal="center" vertical="center"/>
    </xf>
    <xf numFmtId="1" fontId="11" fillId="35" borderId="14" xfId="0" applyNumberFormat="1" applyFont="1" applyFill="1" applyBorder="1" applyAlignment="1" applyProtection="1">
      <alignment horizontal="center" vertical="center" wrapText="1"/>
      <protection locked="0"/>
    </xf>
    <xf numFmtId="0" fontId="13" fillId="35" borderId="14" xfId="0" applyFont="1" applyFill="1" applyBorder="1" applyAlignment="1">
      <alignment vertical="center"/>
    </xf>
    <xf numFmtId="0" fontId="13" fillId="35" borderId="14" xfId="0" applyFont="1" applyFill="1" applyBorder="1" applyAlignment="1">
      <alignment horizontal="left" vertical="center" wrapText="1"/>
    </xf>
    <xf numFmtId="0" fontId="12" fillId="0" borderId="14" xfId="0" applyFont="1" applyBorder="1" applyAlignment="1" applyProtection="1">
      <alignment horizontal="left" vertical="center" wrapText="1"/>
      <protection locked="0"/>
    </xf>
    <xf numFmtId="49" fontId="12" fillId="0" borderId="14" xfId="0" applyNumberFormat="1" applyFont="1" applyBorder="1" applyAlignment="1">
      <alignment horizontal="left" vertical="center" wrapText="1"/>
    </xf>
    <xf numFmtId="0" fontId="11" fillId="0" borderId="10" xfId="0" applyFont="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1"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2" fontId="11" fillId="0" borderId="10" xfId="0" applyNumberFormat="1" applyFont="1" applyBorder="1" applyAlignment="1" applyProtection="1">
      <alignment horizontal="center" vertical="center" wrapText="1"/>
      <protection locked="0"/>
    </xf>
    <xf numFmtId="0" fontId="11" fillId="0" borderId="0" xfId="0" applyFont="1" applyBorder="1" applyAlignment="1" applyProtection="1">
      <alignment horizontal="left" vertical="center" wrapText="1"/>
      <protection locked="0"/>
    </xf>
    <xf numFmtId="1" fontId="13" fillId="0" borderId="0" xfId="0" applyNumberFormat="1" applyFont="1" applyBorder="1" applyAlignment="1">
      <alignment vertical="center" wrapText="1"/>
    </xf>
    <xf numFmtId="0" fontId="11" fillId="0" borderId="33" xfId="0" applyFont="1" applyBorder="1" applyAlignment="1" applyProtection="1">
      <alignment horizontal="center" vertical="center" wrapText="1"/>
      <protection locked="0"/>
    </xf>
    <xf numFmtId="49" fontId="11" fillId="0" borderId="33" xfId="0" applyNumberFormat="1"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1" fontId="11" fillId="0" borderId="33" xfId="0" applyNumberFormat="1" applyFont="1" applyBorder="1" applyAlignment="1">
      <alignment horizontal="center" vertical="center" wrapText="1"/>
    </xf>
    <xf numFmtId="49" fontId="11" fillId="0" borderId="33" xfId="0" applyNumberFormat="1" applyFont="1" applyBorder="1" applyAlignment="1">
      <alignment horizontal="center" vertical="center" wrapText="1"/>
    </xf>
    <xf numFmtId="2" fontId="11" fillId="0" borderId="33" xfId="0" applyNumberFormat="1"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hidden="1"/>
    </xf>
    <xf numFmtId="0" fontId="0" fillId="0" borderId="14" xfId="0" applyFont="1" applyBorder="1" applyAlignment="1">
      <alignment/>
    </xf>
    <xf numFmtId="0" fontId="11" fillId="0" borderId="14" xfId="0" applyFont="1" applyBorder="1" applyAlignment="1" applyProtection="1">
      <alignment vertical="center" wrapText="1"/>
      <protection hidden="1"/>
    </xf>
    <xf numFmtId="2" fontId="14" fillId="0" borderId="14" xfId="0" applyNumberFormat="1" applyFont="1" applyBorder="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0" fontId="11" fillId="0" borderId="39" xfId="0" applyFont="1" applyBorder="1" applyAlignment="1" applyProtection="1">
      <alignment horizontal="center" vertical="center" wrapText="1"/>
      <protection hidden="1"/>
    </xf>
    <xf numFmtId="1" fontId="11" fillId="0" borderId="14" xfId="0" applyNumberFormat="1" applyFont="1" applyBorder="1" applyAlignment="1" applyProtection="1">
      <alignment horizontal="center" vertical="center" wrapText="1"/>
      <protection hidden="1"/>
    </xf>
    <xf numFmtId="0" fontId="24" fillId="33" borderId="32" xfId="0" applyFont="1" applyFill="1" applyBorder="1" applyAlignment="1">
      <alignment vertical="center" wrapText="1"/>
    </xf>
    <xf numFmtId="1" fontId="11" fillId="0" borderId="14" xfId="0" applyNumberFormat="1" applyFont="1" applyBorder="1" applyAlignment="1" applyProtection="1">
      <alignment vertical="center" wrapText="1"/>
      <protection hidden="1"/>
    </xf>
    <xf numFmtId="49" fontId="13" fillId="0" borderId="14" xfId="0" applyNumberFormat="1" applyFont="1" applyBorder="1" applyAlignment="1" applyProtection="1">
      <alignment vertical="center" wrapText="1"/>
      <protection locked="0"/>
    </xf>
    <xf numFmtId="49" fontId="14" fillId="0" borderId="14" xfId="0" applyNumberFormat="1" applyFont="1" applyBorder="1" applyAlignment="1" applyProtection="1">
      <alignment vertical="center" wrapText="1"/>
      <protection locked="0"/>
    </xf>
    <xf numFmtId="0" fontId="16" fillId="0" borderId="14" xfId="0" applyFont="1" applyBorder="1" applyAlignment="1">
      <alignment vertical="center"/>
    </xf>
    <xf numFmtId="1" fontId="11" fillId="0" borderId="14" xfId="0" applyNumberFormat="1" applyFont="1" applyBorder="1" applyAlignment="1" applyProtection="1">
      <alignment vertical="center" wrapText="1"/>
      <protection hidden="1"/>
    </xf>
    <xf numFmtId="0" fontId="26" fillId="0" borderId="0" xfId="0" applyFont="1" applyAlignment="1">
      <alignment/>
    </xf>
    <xf numFmtId="0" fontId="23" fillId="0" borderId="14" xfId="0" applyFont="1" applyBorder="1" applyAlignment="1">
      <alignment horizontal="center" vertical="center" wrapText="1"/>
    </xf>
    <xf numFmtId="0" fontId="11" fillId="0" borderId="14" xfId="0" applyFont="1" applyBorder="1" applyAlignment="1" applyProtection="1">
      <alignment horizontal="center" vertical="center" wrapText="1"/>
      <protection hidden="1"/>
    </xf>
    <xf numFmtId="0" fontId="32" fillId="0" borderId="14" xfId="0" applyFont="1" applyBorder="1" applyAlignment="1">
      <alignment horizontal="center" vertical="center" wrapText="1"/>
    </xf>
    <xf numFmtId="0" fontId="19" fillId="0" borderId="0" xfId="0" applyFont="1" applyBorder="1" applyAlignment="1">
      <alignment horizontal="center"/>
    </xf>
    <xf numFmtId="0" fontId="24" fillId="0" borderId="0" xfId="0" applyFont="1" applyBorder="1" applyAlignment="1">
      <alignment horizontal="center"/>
    </xf>
    <xf numFmtId="0" fontId="19" fillId="0" borderId="0" xfId="0" applyFont="1" applyFill="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13" fillId="0" borderId="14" xfId="0" applyFont="1" applyBorder="1" applyAlignment="1" applyProtection="1">
      <alignment horizontal="center" vertical="center" wrapText="1"/>
      <protection hidden="1"/>
    </xf>
    <xf numFmtId="49" fontId="13" fillId="0" borderId="14" xfId="0" applyNumberFormat="1" applyFont="1" applyFill="1" applyBorder="1" applyAlignment="1" applyProtection="1">
      <alignment horizontal="center" vertical="center" wrapText="1"/>
      <protection locked="0"/>
    </xf>
    <xf numFmtId="49" fontId="13" fillId="0" borderId="14" xfId="0" applyNumberFormat="1" applyFont="1" applyBorder="1" applyAlignment="1" applyProtection="1">
      <alignment horizontal="center" vertical="center" wrapText="1"/>
      <protection locked="0"/>
    </xf>
    <xf numFmtId="0" fontId="33" fillId="0" borderId="14" xfId="0" applyFont="1" applyBorder="1" applyAlignment="1">
      <alignment horizontal="center" vertical="center" wrapText="1"/>
    </xf>
    <xf numFmtId="0" fontId="13" fillId="0" borderId="14" xfId="0" applyNumberFormat="1"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Alignment="1">
      <alignment horizontal="center"/>
    </xf>
    <xf numFmtId="0" fontId="24" fillId="33" borderId="32" xfId="0" applyFont="1" applyFill="1" applyBorder="1" applyAlignment="1">
      <alignment horizontal="center" vertical="center" wrapText="1"/>
    </xf>
    <xf numFmtId="0" fontId="27" fillId="0" borderId="14" xfId="0" applyFont="1" applyBorder="1" applyAlignment="1">
      <alignment horizontal="center" vertical="center" wrapText="1"/>
    </xf>
    <xf numFmtId="0" fontId="13" fillId="0" borderId="14" xfId="0" applyFont="1" applyBorder="1" applyAlignment="1">
      <alignment horizontal="center" vertical="center" wrapText="1"/>
    </xf>
    <xf numFmtId="2" fontId="13" fillId="0" borderId="14"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29" fillId="0" borderId="14" xfId="0" applyFont="1" applyBorder="1" applyAlignment="1" applyProtection="1">
      <alignment horizontal="center" vertical="center" wrapText="1"/>
      <protection hidden="1"/>
    </xf>
    <xf numFmtId="0" fontId="30" fillId="0" borderId="14" xfId="0" applyFont="1" applyBorder="1" applyAlignment="1">
      <alignment horizontal="center" vertical="center" wrapText="1"/>
    </xf>
    <xf numFmtId="2" fontId="28" fillId="0" borderId="14" xfId="0" applyNumberFormat="1" applyFont="1" applyBorder="1" applyAlignment="1">
      <alignment horizontal="center" vertical="center" wrapText="1"/>
    </xf>
    <xf numFmtId="0" fontId="13" fillId="0" borderId="14" xfId="0" applyFont="1" applyBorder="1" applyAlignment="1">
      <alignment vertical="center" wrapText="1"/>
    </xf>
    <xf numFmtId="1" fontId="11" fillId="0" borderId="0" xfId="0" applyNumberFormat="1" applyFont="1" applyBorder="1" applyAlignment="1" applyProtection="1">
      <alignment horizontal="center" vertical="center" wrapText="1"/>
      <protection hidden="1"/>
    </xf>
    <xf numFmtId="1" fontId="11" fillId="0" borderId="0" xfId="0" applyNumberFormat="1" applyFont="1" applyBorder="1" applyAlignment="1" applyProtection="1">
      <alignment vertical="center" wrapText="1"/>
      <protection hidden="1"/>
    </xf>
    <xf numFmtId="0" fontId="13" fillId="0" borderId="0" xfId="0" applyFont="1" applyBorder="1" applyAlignment="1" applyProtection="1">
      <alignment horizontal="center" vertical="center" wrapText="1"/>
      <protection hidden="1"/>
    </xf>
    <xf numFmtId="49" fontId="13" fillId="0" borderId="0" xfId="0" applyNumberFormat="1"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2" fontId="13" fillId="0" borderId="0" xfId="0" applyNumberFormat="1" applyFont="1" applyBorder="1" applyAlignment="1" applyProtection="1">
      <alignment horizontal="center" vertical="center" wrapText="1"/>
      <protection hidden="1"/>
    </xf>
    <xf numFmtId="1" fontId="0" fillId="0" borderId="0" xfId="0" applyNumberFormat="1" applyBorder="1" applyAlignment="1">
      <alignment/>
    </xf>
    <xf numFmtId="1" fontId="0" fillId="0" borderId="0" xfId="0" applyNumberFormat="1" applyBorder="1" applyAlignment="1">
      <alignment horizontal="center" vertical="center"/>
    </xf>
    <xf numFmtId="49" fontId="13" fillId="0" borderId="0" xfId="0" applyNumberFormat="1" applyFont="1" applyBorder="1" applyAlignment="1" applyProtection="1">
      <alignment vertical="center" wrapText="1"/>
      <protection locked="0"/>
    </xf>
    <xf numFmtId="49" fontId="13" fillId="0" borderId="0" xfId="0" applyNumberFormat="1" applyFont="1" applyFill="1" applyBorder="1" applyAlignment="1" applyProtection="1">
      <alignment horizontal="left" vertical="center" wrapText="1"/>
      <protection locked="0"/>
    </xf>
    <xf numFmtId="0" fontId="33" fillId="0" borderId="0" xfId="0" applyFont="1" applyBorder="1" applyAlignment="1">
      <alignment horizontal="center" vertical="center" wrapText="1"/>
    </xf>
    <xf numFmtId="2" fontId="13" fillId="0" borderId="0" xfId="0" applyNumberFormat="1" applyFont="1" applyFill="1" applyBorder="1" applyAlignment="1" applyProtection="1">
      <alignment horizontal="center" vertical="center" wrapText="1"/>
      <protection hidden="1"/>
    </xf>
    <xf numFmtId="1" fontId="11" fillId="0" borderId="33" xfId="0" applyNumberFormat="1" applyFont="1" applyBorder="1" applyAlignment="1" applyProtection="1">
      <alignment horizontal="center" vertical="center" wrapText="1"/>
      <protection hidden="1"/>
    </xf>
    <xf numFmtId="1" fontId="11" fillId="0" borderId="33" xfId="0" applyNumberFormat="1" applyFont="1" applyBorder="1" applyAlignment="1" applyProtection="1">
      <alignment vertical="center" wrapText="1"/>
      <protection hidden="1"/>
    </xf>
    <xf numFmtId="0" fontId="11" fillId="0" borderId="33" xfId="0" applyFont="1" applyBorder="1" applyAlignment="1" applyProtection="1">
      <alignment horizontal="left" vertical="center" wrapText="1"/>
      <protection hidden="1"/>
    </xf>
    <xf numFmtId="0" fontId="13" fillId="0" borderId="33" xfId="0" applyFont="1" applyBorder="1" applyAlignment="1" applyProtection="1">
      <alignment horizontal="center" vertical="center" wrapText="1"/>
      <protection hidden="1"/>
    </xf>
    <xf numFmtId="49" fontId="13" fillId="0" borderId="33" xfId="0" applyNumberFormat="1"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hidden="1"/>
    </xf>
    <xf numFmtId="2" fontId="13" fillId="0" borderId="33" xfId="0" applyNumberFormat="1" applyFont="1" applyBorder="1" applyAlignment="1" applyProtection="1">
      <alignment horizontal="center" vertical="center" wrapText="1"/>
      <protection hidden="1"/>
    </xf>
    <xf numFmtId="49" fontId="13" fillId="0" borderId="0" xfId="0" applyNumberFormat="1" applyFont="1" applyBorder="1" applyAlignment="1" applyProtection="1">
      <alignment vertical="center" wrapText="1"/>
      <protection locked="0"/>
    </xf>
    <xf numFmtId="0" fontId="13" fillId="0" borderId="0" xfId="0" applyFont="1" applyFill="1" applyBorder="1" applyAlignment="1" applyProtection="1">
      <alignment horizontal="left" vertical="center" wrapText="1"/>
      <protection locked="0"/>
    </xf>
    <xf numFmtId="49" fontId="14" fillId="0" borderId="0" xfId="0" applyNumberFormat="1" applyFont="1" applyBorder="1" applyAlignment="1" applyProtection="1">
      <alignment vertical="center" wrapText="1"/>
      <protection locked="0"/>
    </xf>
    <xf numFmtId="1" fontId="12" fillId="0" borderId="14" xfId="0" applyNumberFormat="1" applyFont="1" applyBorder="1" applyAlignment="1" applyProtection="1">
      <alignment vertical="center" wrapText="1"/>
      <protection hidden="1"/>
    </xf>
    <xf numFmtId="49" fontId="14" fillId="0" borderId="14" xfId="0" applyNumberFormat="1" applyFont="1" applyBorder="1" applyAlignment="1" applyProtection="1">
      <alignment vertical="center" wrapText="1"/>
      <protection locked="0"/>
    </xf>
    <xf numFmtId="1" fontId="13" fillId="0" borderId="14" xfId="0" applyNumberFormat="1" applyFont="1" applyBorder="1" applyAlignment="1" applyProtection="1">
      <alignment vertical="center" wrapText="1"/>
      <protection hidden="1"/>
    </xf>
    <xf numFmtId="0" fontId="14" fillId="0" borderId="0" xfId="0" applyFont="1" applyAlignment="1">
      <alignment/>
    </xf>
    <xf numFmtId="0" fontId="13" fillId="0" borderId="0" xfId="0" applyFont="1" applyAlignment="1">
      <alignment/>
    </xf>
    <xf numFmtId="0" fontId="2" fillId="0" borderId="0" xfId="0" applyFont="1" applyAlignment="1">
      <alignment wrapText="1"/>
    </xf>
    <xf numFmtId="0" fontId="23" fillId="0" borderId="0" xfId="0" applyFont="1" applyAlignment="1">
      <alignment vertical="center" wrapText="1"/>
    </xf>
    <xf numFmtId="0" fontId="23" fillId="0" borderId="0" xfId="0" applyFont="1" applyBorder="1" applyAlignment="1">
      <alignment/>
    </xf>
    <xf numFmtId="0" fontId="23" fillId="0" borderId="0" xfId="0" applyFont="1" applyAlignment="1">
      <alignment/>
    </xf>
    <xf numFmtId="0" fontId="0" fillId="0" borderId="14" xfId="0" applyFill="1" applyBorder="1" applyAlignment="1">
      <alignment horizontal="center" vertical="center"/>
    </xf>
    <xf numFmtId="0" fontId="0" fillId="0" borderId="14" xfId="0" applyBorder="1" applyAlignment="1" applyProtection="1">
      <alignment horizontal="center" vertical="center"/>
      <protection locked="0"/>
    </xf>
    <xf numFmtId="1" fontId="23" fillId="0" borderId="14" xfId="0" applyNumberFormat="1" applyFont="1" applyBorder="1" applyAlignment="1">
      <alignment horizontal="center" vertical="center"/>
    </xf>
    <xf numFmtId="0" fontId="27" fillId="0" borderId="0" xfId="0" applyFont="1" applyAlignment="1">
      <alignment horizontal="left" vertical="top" wrapText="1"/>
    </xf>
    <xf numFmtId="0" fontId="13" fillId="0" borderId="14" xfId="0" applyFont="1" applyBorder="1" applyAlignment="1">
      <alignment horizontal="center" vertical="center"/>
    </xf>
    <xf numFmtId="0" fontId="11" fillId="0" borderId="14" xfId="0" applyNumberFormat="1" applyFont="1" applyBorder="1" applyAlignment="1" applyProtection="1">
      <alignment horizontal="center" vertical="center" wrapText="1"/>
      <protection locked="0"/>
    </xf>
    <xf numFmtId="49" fontId="13" fillId="0" borderId="14" xfId="0" applyNumberFormat="1"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4" xfId="0" applyFont="1" applyBorder="1" applyAlignment="1" applyProtection="1">
      <alignment horizontal="center" vertical="center" wrapText="1"/>
      <protection locked="0"/>
    </xf>
    <xf numFmtId="49" fontId="13" fillId="0" borderId="14" xfId="0" applyNumberFormat="1" applyFont="1" applyBorder="1" applyAlignment="1" applyProtection="1">
      <alignment horizontal="center" vertical="center" wrapText="1"/>
      <protection locked="0"/>
    </xf>
    <xf numFmtId="0" fontId="13" fillId="0" borderId="14" xfId="0" applyFont="1" applyBorder="1" applyAlignment="1">
      <alignment horizontal="center" vertical="center" wrapText="1"/>
    </xf>
    <xf numFmtId="2" fontId="13" fillId="0" borderId="14" xfId="0" applyNumberFormat="1" applyFont="1" applyBorder="1" applyAlignment="1">
      <alignment horizontal="center" vertical="center" wrapText="1"/>
    </xf>
    <xf numFmtId="0" fontId="11" fillId="0" borderId="14" xfId="0" applyFont="1" applyBorder="1" applyAlignment="1" applyProtection="1">
      <alignment horizontal="left" vertical="center" wrapText="1"/>
      <protection locked="0"/>
    </xf>
    <xf numFmtId="2" fontId="13" fillId="0" borderId="14" xfId="0" applyNumberFormat="1" applyFont="1" applyBorder="1" applyAlignment="1">
      <alignment horizontal="center" vertical="center" wrapText="1"/>
    </xf>
    <xf numFmtId="49" fontId="11" fillId="0" borderId="41" xfId="0" applyNumberFormat="1" applyFont="1" applyBorder="1" applyAlignment="1" applyProtection="1">
      <alignment horizontal="center" vertical="center" wrapText="1"/>
      <protection hidden="1"/>
    </xf>
    <xf numFmtId="49" fontId="11" fillId="0" borderId="33" xfId="0" applyNumberFormat="1" applyFont="1" applyBorder="1" applyAlignment="1" applyProtection="1">
      <alignment horizontal="left" vertical="center" wrapText="1"/>
      <protection hidden="1"/>
    </xf>
    <xf numFmtId="2" fontId="23" fillId="0" borderId="14" xfId="0" applyNumberFormat="1" applyFont="1" applyBorder="1" applyAlignment="1">
      <alignment horizontal="center" vertical="center" wrapText="1"/>
    </xf>
    <xf numFmtId="0" fontId="11" fillId="0" borderId="14" xfId="0" applyNumberFormat="1"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hidden="1"/>
    </xf>
    <xf numFmtId="0" fontId="11" fillId="0" borderId="14" xfId="0" applyFont="1" applyBorder="1" applyAlignment="1" applyProtection="1">
      <alignment horizontal="center" vertical="center" wrapText="1"/>
      <protection locked="0"/>
    </xf>
    <xf numFmtId="0" fontId="13" fillId="0" borderId="14" xfId="0" applyFont="1" applyBorder="1" applyAlignment="1">
      <alignment horizontal="center" vertical="center" wrapText="1"/>
    </xf>
    <xf numFmtId="49" fontId="14" fillId="0" borderId="14" xfId="0" applyNumberFormat="1" applyFont="1" applyBorder="1" applyAlignment="1" applyProtection="1">
      <alignment horizontal="left" vertical="center" wrapText="1"/>
      <protection locked="0"/>
    </xf>
    <xf numFmtId="0" fontId="13" fillId="0" borderId="14" xfId="0" applyFont="1" applyBorder="1" applyAlignment="1">
      <alignment horizontal="center" vertical="center"/>
    </xf>
    <xf numFmtId="0" fontId="13" fillId="0" borderId="14" xfId="0" applyFont="1" applyFill="1" applyBorder="1" applyAlignment="1">
      <alignment horizontal="center" vertical="center" wrapText="1"/>
    </xf>
    <xf numFmtId="2" fontId="13" fillId="0" borderId="14" xfId="0" applyNumberFormat="1" applyFont="1" applyFill="1" applyBorder="1" applyAlignment="1">
      <alignment horizontal="center" vertical="center" wrapText="1"/>
    </xf>
    <xf numFmtId="0" fontId="14" fillId="0" borderId="14" xfId="0" applyFont="1" applyBorder="1" applyAlignment="1" applyProtection="1">
      <alignment horizontal="left" vertical="center" wrapText="1"/>
      <protection locked="0"/>
    </xf>
    <xf numFmtId="2" fontId="13" fillId="0" borderId="14"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4" xfId="0" applyFont="1" applyBorder="1" applyAlignment="1">
      <alignment vertical="top" wrapText="1"/>
    </xf>
    <xf numFmtId="0" fontId="13" fillId="0" borderId="14" xfId="0" applyFont="1" applyBorder="1" applyAlignment="1">
      <alignment vertical="top" wrapText="1"/>
    </xf>
    <xf numFmtId="49" fontId="11" fillId="0" borderId="14" xfId="0" applyNumberFormat="1" applyFont="1" applyBorder="1" applyAlignment="1" applyProtection="1">
      <alignment horizontal="center" vertical="center" wrapText="1"/>
      <protection locked="0"/>
    </xf>
    <xf numFmtId="0" fontId="11" fillId="0" borderId="14" xfId="0" applyFont="1" applyBorder="1" applyAlignment="1">
      <alignment horizontal="center" vertical="center" wrapText="1"/>
    </xf>
    <xf numFmtId="0" fontId="27" fillId="0" borderId="0" xfId="0" applyFont="1" applyAlignment="1">
      <alignment/>
    </xf>
    <xf numFmtId="0" fontId="0" fillId="0" borderId="10" xfId="0" applyFont="1" applyFill="1" applyBorder="1" applyAlignment="1">
      <alignment horizontal="left" vertical="center" wrapText="1"/>
    </xf>
    <xf numFmtId="1" fontId="0" fillId="34" borderId="45" xfId="0" applyNumberFormat="1" applyFont="1" applyFill="1" applyBorder="1" applyAlignment="1">
      <alignment horizontal="center" vertical="center"/>
    </xf>
    <xf numFmtId="0" fontId="0" fillId="0" borderId="16" xfId="0" applyFont="1" applyBorder="1" applyAlignment="1">
      <alignment horizontal="left" vertical="center" wrapText="1"/>
    </xf>
    <xf numFmtId="49" fontId="0" fillId="0" borderId="10" xfId="0" applyNumberFormat="1" applyFont="1" applyFill="1" applyBorder="1" applyAlignment="1">
      <alignment horizontal="left" vertical="center" wrapText="1"/>
    </xf>
    <xf numFmtId="0" fontId="14" fillId="0" borderId="0" xfId="0" applyFont="1" applyAlignment="1">
      <alignment horizontal="center" wrapText="1"/>
    </xf>
    <xf numFmtId="0" fontId="14" fillId="0" borderId="0" xfId="0" applyFont="1" applyAlignment="1">
      <alignment/>
    </xf>
    <xf numFmtId="0" fontId="14" fillId="0" borderId="0" xfId="0" applyFont="1" applyAlignment="1">
      <alignment horizontal="center"/>
    </xf>
    <xf numFmtId="0" fontId="0" fillId="0" borderId="0" xfId="0" applyNumberFormat="1" applyAlignment="1">
      <alignment horizontal="center" vertical="center" wrapText="1"/>
    </xf>
    <xf numFmtId="49" fontId="11" fillId="35" borderId="14" xfId="0" applyNumberFormat="1" applyFont="1" applyFill="1" applyBorder="1" applyAlignment="1" applyProtection="1">
      <alignment horizontal="left" vertical="center" wrapText="1"/>
      <protection locked="0"/>
    </xf>
    <xf numFmtId="0" fontId="14" fillId="0" borderId="0" xfId="0" applyFont="1" applyAlignment="1">
      <alignment horizontal="right" wrapText="1"/>
    </xf>
    <xf numFmtId="2" fontId="13" fillId="0" borderId="0" xfId="0" applyNumberFormat="1" applyFont="1" applyAlignment="1">
      <alignment horizontal="center" vertical="center" wrapText="1"/>
    </xf>
    <xf numFmtId="0" fontId="13" fillId="0" borderId="0" xfId="0" applyFont="1" applyAlignment="1">
      <alignment vertical="center" wrapText="1"/>
    </xf>
    <xf numFmtId="1" fontId="11" fillId="0" borderId="14" xfId="0" applyNumberFormat="1" applyFont="1" applyBorder="1" applyAlignment="1" applyProtection="1">
      <alignment horizontal="center" vertical="center" wrapText="1"/>
      <protection locked="0"/>
    </xf>
    <xf numFmtId="0" fontId="11" fillId="0" borderId="14" xfId="0" applyFont="1" applyFill="1" applyBorder="1" applyAlignment="1" applyProtection="1">
      <alignment vertical="center" wrapText="1"/>
      <protection locked="0"/>
    </xf>
    <xf numFmtId="49" fontId="11" fillId="0" borderId="0" xfId="0" applyNumberFormat="1"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locked="0"/>
    </xf>
    <xf numFmtId="2" fontId="13" fillId="0" borderId="0" xfId="0" applyNumberFormat="1" applyFont="1" applyBorder="1" applyAlignment="1">
      <alignment horizontal="center" vertical="center" wrapText="1"/>
    </xf>
    <xf numFmtId="49" fontId="11" fillId="0" borderId="23" xfId="0" applyNumberFormat="1" applyFont="1" applyBorder="1" applyAlignment="1" applyProtection="1">
      <alignment horizontal="center" vertical="center" wrapText="1"/>
      <protection hidden="1"/>
    </xf>
    <xf numFmtId="0" fontId="2" fillId="0" borderId="0" xfId="0" applyFont="1" applyAlignment="1">
      <alignment horizontal="left"/>
    </xf>
    <xf numFmtId="1" fontId="3" fillId="33" borderId="46" xfId="0" applyNumberFormat="1" applyFont="1" applyFill="1" applyBorder="1" applyAlignment="1">
      <alignment horizontal="center" vertical="center" wrapText="1"/>
    </xf>
    <xf numFmtId="1" fontId="3" fillId="33" borderId="47" xfId="0" applyNumberFormat="1" applyFont="1" applyFill="1" applyBorder="1" applyAlignment="1">
      <alignment horizontal="center" vertical="center" wrapText="1"/>
    </xf>
    <xf numFmtId="0" fontId="0" fillId="0" borderId="41" xfId="0" applyFont="1" applyFill="1" applyBorder="1" applyAlignment="1">
      <alignment horizontal="center" vertical="center" wrapText="1"/>
    </xf>
    <xf numFmtId="0" fontId="3" fillId="33" borderId="28"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1" fontId="3" fillId="33" borderId="50" xfId="0" applyNumberFormat="1" applyFont="1" applyFill="1" applyBorder="1" applyAlignment="1">
      <alignment horizontal="center" vertical="center" wrapText="1"/>
    </xf>
    <xf numFmtId="0" fontId="3" fillId="33" borderId="51" xfId="0" applyFont="1" applyFill="1" applyBorder="1" applyAlignment="1">
      <alignment horizontal="center"/>
    </xf>
    <xf numFmtId="2" fontId="0" fillId="34" borderId="52" xfId="0" applyNumberFormat="1" applyFont="1" applyFill="1" applyBorder="1" applyAlignment="1">
      <alignment horizontal="center" vertical="center"/>
    </xf>
    <xf numFmtId="2" fontId="0" fillId="34" borderId="53" xfId="0" applyNumberFormat="1" applyFont="1" applyFill="1" applyBorder="1" applyAlignment="1">
      <alignment horizontal="center" vertical="center"/>
    </xf>
    <xf numFmtId="2" fontId="0" fillId="34" borderId="54" xfId="0" applyNumberFormat="1" applyFont="1" applyFill="1" applyBorder="1" applyAlignment="1">
      <alignment horizontal="center" vertical="center"/>
    </xf>
    <xf numFmtId="2" fontId="0" fillId="34" borderId="55" xfId="0" applyNumberFormat="1" applyFont="1" applyFill="1" applyBorder="1" applyAlignment="1">
      <alignment horizontal="center" vertical="center"/>
    </xf>
    <xf numFmtId="2" fontId="3" fillId="33" borderId="51" xfId="0" applyNumberFormat="1" applyFont="1" applyFill="1" applyBorder="1" applyAlignment="1">
      <alignment horizontal="center" vertical="center"/>
    </xf>
    <xf numFmtId="2" fontId="0" fillId="34" borderId="56" xfId="0" applyNumberFormat="1" applyFont="1" applyFill="1" applyBorder="1" applyAlignment="1">
      <alignment horizontal="center" vertical="center"/>
    </xf>
    <xf numFmtId="2" fontId="3" fillId="33" borderId="54" xfId="0" applyNumberFormat="1" applyFont="1" applyFill="1" applyBorder="1" applyAlignment="1">
      <alignment horizontal="center" vertical="center"/>
    </xf>
    <xf numFmtId="0" fontId="0" fillId="33" borderId="57" xfId="0" applyFont="1" applyFill="1" applyBorder="1" applyAlignment="1">
      <alignment/>
    </xf>
    <xf numFmtId="0" fontId="8" fillId="33" borderId="58" xfId="0" applyFont="1" applyFill="1" applyBorder="1" applyAlignment="1">
      <alignment horizontal="center"/>
    </xf>
    <xf numFmtId="0" fontId="5" fillId="33" borderId="59" xfId="0" applyFont="1" applyFill="1" applyBorder="1" applyAlignment="1">
      <alignment horizontal="center" vertical="center" wrapText="1"/>
    </xf>
    <xf numFmtId="0" fontId="0" fillId="33" borderId="60" xfId="0" applyFont="1" applyFill="1" applyBorder="1" applyAlignment="1">
      <alignment horizontal="center" vertical="center"/>
    </xf>
    <xf numFmtId="2" fontId="3" fillId="33" borderId="61" xfId="0" applyNumberFormat="1" applyFont="1" applyFill="1" applyBorder="1" applyAlignment="1">
      <alignment horizontal="center" vertical="center"/>
    </xf>
    <xf numFmtId="0" fontId="4" fillId="0" borderId="41" xfId="0" applyFont="1" applyBorder="1" applyAlignment="1">
      <alignment horizontal="center"/>
    </xf>
    <xf numFmtId="0" fontId="0" fillId="34" borderId="31" xfId="0" applyFont="1" applyFill="1" applyBorder="1" applyAlignment="1">
      <alignment horizontal="center" vertical="center"/>
    </xf>
    <xf numFmtId="0" fontId="0" fillId="0" borderId="34" xfId="0" applyFont="1" applyBorder="1" applyAlignment="1">
      <alignment horizontal="left" vertical="center" wrapText="1"/>
    </xf>
    <xf numFmtId="0" fontId="0" fillId="0" borderId="34" xfId="0" applyFont="1" applyBorder="1" applyAlignment="1">
      <alignment horizontal="center" vertical="center" wrapText="1"/>
    </xf>
    <xf numFmtId="49" fontId="0" fillId="34" borderId="62" xfId="0" applyNumberFormat="1" applyFont="1" applyFill="1" applyBorder="1" applyAlignment="1">
      <alignment horizontal="center" vertical="center"/>
    </xf>
    <xf numFmtId="2" fontId="0" fillId="34" borderId="63" xfId="0" applyNumberFormat="1" applyFont="1" applyFill="1" applyBorder="1" applyAlignment="1">
      <alignment horizontal="center" vertical="center"/>
    </xf>
    <xf numFmtId="0" fontId="24" fillId="0" borderId="0" xfId="0" applyFont="1" applyAlignment="1">
      <alignment/>
    </xf>
    <xf numFmtId="0" fontId="14" fillId="0" borderId="0" xfId="0" applyFont="1" applyAlignment="1">
      <alignment/>
    </xf>
    <xf numFmtId="49" fontId="14" fillId="0" borderId="14" xfId="0" applyNumberFormat="1" applyFont="1" applyBorder="1" applyAlignment="1" applyProtection="1">
      <alignment horizontal="left" vertical="center" wrapText="1"/>
      <protection locked="0"/>
    </xf>
    <xf numFmtId="0" fontId="13" fillId="35" borderId="14" xfId="0" applyFont="1" applyFill="1" applyBorder="1" applyAlignment="1">
      <alignment horizontal="left" vertical="center" wrapText="1"/>
    </xf>
    <xf numFmtId="0" fontId="24" fillId="0" borderId="0" xfId="0" applyFont="1" applyAlignment="1">
      <alignment/>
    </xf>
    <xf numFmtId="1" fontId="11" fillId="35" borderId="14" xfId="0" applyNumberFormat="1" applyFont="1" applyFill="1" applyBorder="1" applyAlignment="1" applyProtection="1">
      <alignment horizontal="center" vertical="center" wrapText="1"/>
      <protection locked="0"/>
    </xf>
    <xf numFmtId="3" fontId="11" fillId="35" borderId="14" xfId="0" applyNumberFormat="1" applyFont="1" applyFill="1" applyBorder="1" applyAlignment="1" applyProtection="1">
      <alignment horizontal="center" vertical="center" wrapText="1"/>
      <protection locked="0"/>
    </xf>
    <xf numFmtId="0" fontId="33" fillId="0" borderId="14" xfId="0" applyFont="1" applyBorder="1" applyAlignment="1">
      <alignment vertical="center"/>
    </xf>
    <xf numFmtId="0" fontId="34" fillId="0" borderId="14" xfId="0" applyFont="1" applyBorder="1" applyAlignment="1">
      <alignment vertical="center" wrapText="1"/>
    </xf>
    <xf numFmtId="49" fontId="11" fillId="0" borderId="14" xfId="0" applyNumberFormat="1" applyFont="1" applyBorder="1" applyAlignment="1" applyProtection="1">
      <alignment horizontal="left" vertical="center" wrapText="1"/>
      <protection locked="0"/>
    </xf>
    <xf numFmtId="0" fontId="13" fillId="0" borderId="14" xfId="0" applyFont="1" applyBorder="1" applyAlignment="1">
      <alignment horizontal="left" vertical="top" wrapText="1"/>
    </xf>
    <xf numFmtId="49" fontId="13" fillId="0" borderId="14"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hidden="1"/>
    </xf>
    <xf numFmtId="49" fontId="11" fillId="0" borderId="14" xfId="0" applyNumberFormat="1" applyFont="1" applyBorder="1" applyAlignment="1" applyProtection="1">
      <alignment horizontal="center" vertical="center" wrapText="1"/>
      <protection hidden="1"/>
    </xf>
    <xf numFmtId="49" fontId="11" fillId="0" borderId="14" xfId="0" applyNumberFormat="1" applyFont="1" applyBorder="1" applyAlignment="1" applyProtection="1">
      <alignment horizontal="left" vertical="center" wrapText="1"/>
      <protection hidden="1"/>
    </xf>
    <xf numFmtId="0" fontId="3" fillId="33" borderId="64" xfId="0" applyFont="1" applyFill="1" applyBorder="1" applyAlignment="1">
      <alignment/>
    </xf>
    <xf numFmtId="0" fontId="3" fillId="33" borderId="65" xfId="0" applyFont="1" applyFill="1" applyBorder="1" applyAlignment="1">
      <alignment/>
    </xf>
    <xf numFmtId="2" fontId="0" fillId="34" borderId="54" xfId="0" applyNumberFormat="1" applyFont="1" applyFill="1" applyBorder="1" applyAlignment="1">
      <alignment horizontal="center" vertical="center"/>
    </xf>
    <xf numFmtId="2" fontId="0" fillId="34" borderId="52" xfId="0" applyNumberFormat="1" applyFont="1" applyFill="1" applyBorder="1" applyAlignment="1">
      <alignment horizontal="center" vertical="center"/>
    </xf>
    <xf numFmtId="1" fontId="0" fillId="34" borderId="45" xfId="0" applyNumberFormat="1" applyFont="1" applyFill="1" applyBorder="1" applyAlignment="1">
      <alignment horizontal="center" vertical="center"/>
    </xf>
    <xf numFmtId="1" fontId="0" fillId="34" borderId="66" xfId="0" applyNumberFormat="1" applyFont="1" applyFill="1" applyBorder="1" applyAlignment="1">
      <alignment horizontal="center" vertical="center"/>
    </xf>
    <xf numFmtId="0" fontId="0" fillId="34" borderId="67" xfId="0" applyFont="1" applyFill="1" applyBorder="1" applyAlignment="1">
      <alignment horizontal="center" vertical="center"/>
    </xf>
    <xf numFmtId="0" fontId="0" fillId="34" borderId="66" xfId="0" applyFont="1" applyFill="1" applyBorder="1" applyAlignment="1">
      <alignment horizontal="center" vertical="center"/>
    </xf>
    <xf numFmtId="2" fontId="0" fillId="34" borderId="49" xfId="0" applyNumberFormat="1" applyFont="1" applyFill="1" applyBorder="1" applyAlignment="1">
      <alignment horizontal="center" vertical="center"/>
    </xf>
    <xf numFmtId="0" fontId="0" fillId="0" borderId="14" xfId="0" applyFont="1" applyBorder="1" applyAlignment="1">
      <alignment horizontal="lef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6" xfId="0" applyFont="1" applyBorder="1" applyAlignment="1">
      <alignment horizontal="left" vertical="center" wrapText="1"/>
    </xf>
    <xf numFmtId="0" fontId="0" fillId="0" borderId="16" xfId="0" applyFont="1" applyBorder="1" applyAlignment="1">
      <alignment horizontal="left" vertical="center" wrapText="1"/>
    </xf>
    <xf numFmtId="0" fontId="0" fillId="0" borderId="6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Fill="1" applyBorder="1" applyAlignment="1">
      <alignment horizontal="left" vertical="center" wrapText="1"/>
    </xf>
    <xf numFmtId="0" fontId="0" fillId="0" borderId="14" xfId="0"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0" fontId="3" fillId="0" borderId="69" xfId="0" applyFont="1" applyBorder="1" applyAlignment="1">
      <alignment horizontal="center" vertical="center" wrapText="1"/>
    </xf>
    <xf numFmtId="49" fontId="0" fillId="0" borderId="41" xfId="0" applyNumberFormat="1" applyFont="1" applyBorder="1" applyAlignment="1">
      <alignment horizontal="left" vertical="center" wrapText="1"/>
    </xf>
    <xf numFmtId="49" fontId="0" fillId="0" borderId="68" xfId="0" applyNumberFormat="1" applyFont="1" applyBorder="1" applyAlignment="1">
      <alignment horizontal="left" vertical="center" wrapText="1"/>
    </xf>
    <xf numFmtId="0" fontId="0" fillId="0" borderId="10" xfId="0" applyFont="1" applyFill="1" applyBorder="1" applyAlignment="1">
      <alignment horizontal="left" vertical="center" wrapText="1"/>
    </xf>
    <xf numFmtId="0" fontId="3" fillId="33" borderId="70"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16"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49" fontId="0" fillId="0" borderId="24" xfId="0" applyNumberFormat="1" applyFont="1" applyBorder="1" applyAlignment="1">
      <alignment horizontal="left" vertical="center" wrapText="1"/>
    </xf>
    <xf numFmtId="49" fontId="0" fillId="0" borderId="11" xfId="0" applyNumberFormat="1" applyFont="1" applyBorder="1" applyAlignment="1">
      <alignment horizontal="left" vertical="center" wrapText="1"/>
    </xf>
    <xf numFmtId="0" fontId="0" fillId="34" borderId="45" xfId="0" applyFont="1" applyFill="1" applyBorder="1" applyAlignment="1">
      <alignment horizontal="center" vertical="center"/>
    </xf>
    <xf numFmtId="0" fontId="0" fillId="0" borderId="68"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3" fillId="0" borderId="43"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3" fillId="0" borderId="0" xfId="0" applyFont="1" applyAlignment="1">
      <alignment/>
    </xf>
    <xf numFmtId="0" fontId="2" fillId="0" borderId="0" xfId="0" applyFont="1" applyAlignment="1">
      <alignment horizontal="center"/>
    </xf>
    <xf numFmtId="0" fontId="3" fillId="33" borderId="80"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83" xfId="0" applyFont="1" applyFill="1" applyBorder="1" applyAlignment="1">
      <alignment horizontal="center"/>
    </xf>
    <xf numFmtId="0" fontId="3" fillId="33" borderId="84" xfId="0" applyFont="1" applyFill="1" applyBorder="1" applyAlignment="1">
      <alignment horizontal="center"/>
    </xf>
    <xf numFmtId="0" fontId="3" fillId="33" borderId="85" xfId="0" applyFont="1" applyFill="1" applyBorder="1" applyAlignment="1">
      <alignment horizontal="center" vertical="center" wrapText="1"/>
    </xf>
    <xf numFmtId="0" fontId="3" fillId="33" borderId="18" xfId="0" applyFont="1" applyFill="1" applyBorder="1" applyAlignment="1">
      <alignment horizontal="center" vertical="center" wrapText="1"/>
    </xf>
    <xf numFmtId="1" fontId="3" fillId="33" borderId="86" xfId="0" applyNumberFormat="1" applyFont="1" applyFill="1" applyBorder="1" applyAlignment="1">
      <alignment horizontal="center" vertical="center" wrapText="1"/>
    </xf>
    <xf numFmtId="1" fontId="3" fillId="33" borderId="21" xfId="0" applyNumberFormat="1"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0" borderId="90" xfId="0" applyFont="1" applyBorder="1" applyAlignment="1">
      <alignment horizontal="center" vertical="center" wrapText="1"/>
    </xf>
    <xf numFmtId="0" fontId="3" fillId="0" borderId="34" xfId="0" applyFont="1" applyBorder="1" applyAlignment="1">
      <alignment horizontal="center" vertical="center" textRotation="90"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14"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10" fillId="0" borderId="0" xfId="0" applyFont="1" applyAlignment="1">
      <alignment horizontal="center" wrapText="1"/>
    </xf>
    <xf numFmtId="0" fontId="0" fillId="0" borderId="0" xfId="0" applyFont="1" applyFill="1" applyBorder="1" applyAlignment="1">
      <alignment horizontal="left" vertical="center" wrapText="1"/>
    </xf>
    <xf numFmtId="0" fontId="24" fillId="0" borderId="0" xfId="0" applyFont="1" applyAlignment="1">
      <alignment horizontal="center" wrapText="1"/>
    </xf>
    <xf numFmtId="0" fontId="27"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4" fillId="0" borderId="0" xfId="0" applyFont="1" applyAlignment="1">
      <alignment horizontal="center" wrapText="1"/>
    </xf>
    <xf numFmtId="0" fontId="24" fillId="33" borderId="43" xfId="0" applyFont="1" applyFill="1" applyBorder="1" applyAlignment="1">
      <alignment horizontal="center" vertical="center" wrapText="1"/>
    </xf>
    <xf numFmtId="0" fontId="24" fillId="33" borderId="44"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24" fillId="33" borderId="72" xfId="0" applyFont="1" applyFill="1" applyBorder="1" applyAlignment="1">
      <alignment horizontal="center" vertical="center" wrapText="1"/>
    </xf>
    <xf numFmtId="0" fontId="24" fillId="33" borderId="43" xfId="0" applyFont="1" applyFill="1" applyBorder="1" applyAlignment="1">
      <alignment horizontal="center" vertical="center" wrapText="1"/>
    </xf>
    <xf numFmtId="0" fontId="24" fillId="33" borderId="44"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24" fillId="33" borderId="7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oala\ALEGERI%202016\Final\Anexa%20D%20-%20Fisier_evaluare_decani_2016_V2_Sorin%20Herb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ții completare"/>
      <sheetName val="Date candidat"/>
      <sheetName val="Date"/>
      <sheetName val="ANEXA 1"/>
      <sheetName val="ANEXA 2"/>
      <sheetName val="Sport-Competiții"/>
      <sheetName val="1"/>
      <sheetName val="2.1a"/>
      <sheetName val="2.1b"/>
      <sheetName val="2.2"/>
      <sheetName val="2.3"/>
      <sheetName val="2.4"/>
      <sheetName val="2.5"/>
      <sheetName val="2.6"/>
      <sheetName val="2.7"/>
      <sheetName val="3.1a"/>
      <sheetName val="3.2a"/>
      <sheetName val="3.2b"/>
      <sheetName val="3.3a"/>
      <sheetName val="3.3b"/>
      <sheetName val="3.4a"/>
      <sheetName val="3.4b"/>
      <sheetName val="3.5a"/>
      <sheetName val="3.5b"/>
      <sheetName val="3.6a"/>
      <sheetName val="3.6b"/>
      <sheetName val="3.7"/>
      <sheetName val="4.1a"/>
      <sheetName val="4.1b"/>
      <sheetName val="4.2a"/>
      <sheetName val="4.2b"/>
      <sheetName val="5.1"/>
      <sheetName val="H-INDEX"/>
      <sheetName val="5.2"/>
      <sheetName val="5.3a"/>
      <sheetName val="5.3b"/>
      <sheetName val="5.3c"/>
      <sheetName val="Arh-tipuri"/>
      <sheetName val="5pARH1A"/>
      <sheetName val="5pARH1B"/>
      <sheetName val="5pARH2A"/>
      <sheetName val="5pARH2B"/>
      <sheetName val="5pARH3A"/>
      <sheetName val="5pARH3B"/>
      <sheetName val="5pARH3C"/>
      <sheetName val="5pARH4AB"/>
      <sheetName val="5pCOM"/>
      <sheetName val="5pEFS"/>
      <sheetName val="5pMAT1"/>
      <sheetName val="5pMAT2"/>
      <sheetName val="5pMAT3"/>
      <sheetName val="5pMAT4"/>
      <sheetName val="Coef"/>
      <sheetName val="Edit.A"/>
      <sheetName val="Edit.B"/>
      <sheetName val="BDI"/>
      <sheetName val="Euro"/>
    </sheetNames>
    <sheetDataSet>
      <sheetData sheetId="55">
        <row r="2">
          <cell r="B2" t="str">
            <v>Zenodo</v>
          </cell>
        </row>
        <row r="3">
          <cell r="B3" t="str">
            <v>ERIC</v>
          </cell>
        </row>
        <row r="4">
          <cell r="B4" t="str">
            <v>SCOPUS</v>
          </cell>
        </row>
        <row r="5">
          <cell r="B5" t="str">
            <v>IEEE Explore</v>
          </cell>
        </row>
        <row r="6">
          <cell r="B6" t="str">
            <v>ACM</v>
          </cell>
        </row>
        <row r="7">
          <cell r="B7" t="str">
            <v>EdITLib</v>
          </cell>
        </row>
        <row r="8">
          <cell r="B8" t="str">
            <v>Springer Link</v>
          </cell>
        </row>
        <row r="9">
          <cell r="B9" t="str">
            <v>DBLP</v>
          </cell>
        </row>
        <row r="10">
          <cell r="B10" t="str">
            <v>CiteSeerX</v>
          </cell>
        </row>
        <row r="11">
          <cell r="B11" t="str">
            <v>Zentrallblatt</v>
          </cell>
        </row>
        <row r="12">
          <cell r="B12" t="str">
            <v>MathSciNet</v>
          </cell>
        </row>
        <row r="13">
          <cell r="B13" t="str">
            <v>CEEOL</v>
          </cell>
        </row>
        <row r="14">
          <cell r="B14" t="str">
            <v>DOAJ</v>
          </cell>
        </row>
        <row r="15">
          <cell r="B15" t="str">
            <v>Ulrichsweb</v>
          </cell>
        </row>
        <row r="16">
          <cell r="B16" t="str">
            <v>Elsevier/Science Direct</v>
          </cell>
        </row>
        <row r="17">
          <cell r="B17" t="str">
            <v>EBSCO</v>
          </cell>
        </row>
        <row r="18">
          <cell r="B18" t="str">
            <v>ProQUEST</v>
          </cell>
        </row>
        <row r="19">
          <cell r="B19" t="str">
            <v>Wiley</v>
          </cell>
        </row>
        <row r="20">
          <cell r="B20" t="str">
            <v>CABI</v>
          </cell>
        </row>
        <row r="21">
          <cell r="B21" t="str">
            <v>Emerald</v>
          </cell>
        </row>
        <row r="22">
          <cell r="B22" t="str">
            <v>Compendex/Engineering Village</v>
          </cell>
        </row>
        <row r="23">
          <cell r="B23" t="str">
            <v>INSPEC / IET</v>
          </cell>
        </row>
        <row r="24">
          <cell r="B24" t="str">
            <v>Google Scholar</v>
          </cell>
        </row>
        <row r="25">
          <cell r="B25" t="str">
            <v>Index Copernicus</v>
          </cell>
        </row>
        <row r="26">
          <cell r="B26" t="str">
            <v>Chemical Abstracts / CAS</v>
          </cell>
        </row>
        <row r="27">
          <cell r="B27" t="str">
            <v>Current Contents</v>
          </cell>
        </row>
        <row r="28">
          <cell r="B28" t="str">
            <v>GeoBase</v>
          </cell>
        </row>
        <row r="29">
          <cell r="B29" t="str">
            <v>GEOREF</v>
          </cell>
        </row>
        <row r="30">
          <cell r="B30" t="str">
            <v>CRCnetBASE</v>
          </cell>
        </row>
        <row r="31">
          <cell r="B31" t="str">
            <v>Genamics Journal Seek</v>
          </cell>
        </row>
        <row r="32">
          <cell r="B32" t="str">
            <v>Library of Congress Online Catalog</v>
          </cell>
        </row>
        <row r="33">
          <cell r="B33" t="str">
            <v>Referativnai Jurnal</v>
          </cell>
        </row>
        <row r="34">
          <cell r="B34" t="str">
            <v>PubMed</v>
          </cell>
        </row>
        <row r="35">
          <cell r="B35" t="str">
            <v>J-Gate</v>
          </cell>
        </row>
        <row r="36">
          <cell r="B36" t="str">
            <v>CrossRef</v>
          </cell>
        </row>
        <row r="37">
          <cell r="B37" t="str">
            <v>IFAC-PapersOnLine</v>
          </cell>
        </row>
        <row r="38">
          <cell r="B38" t="str">
            <v>B+</v>
          </cell>
        </row>
        <row r="39">
          <cell r="B39" t="str">
            <v>UPT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apps.webofknowledge.com/full_record.do?product=WOS&amp;search_mode=CitingArticles&amp;qid=41&amp;SID=T2VIPRBjo8MxeNDcJJI&amp;page=1&amp;doc=1" TargetMode="External" /><Relationship Id="rId2" Type="http://schemas.openxmlformats.org/officeDocument/2006/relationships/hyperlink" Target="javascript:;" TargetMode="External" /><Relationship Id="rId3" Type="http://schemas.openxmlformats.org/officeDocument/2006/relationships/hyperlink" Target="http://apps.webofknowledge.com/full_record.do?product=WOS&amp;search_mode=CitingArticles&amp;qid=41&amp;SID=T2VIPRBjo8MxeNDcJJI&amp;page=1&amp;doc=1" TargetMode="External" /><Relationship Id="rId4" Type="http://schemas.openxmlformats.org/officeDocument/2006/relationships/hyperlink" Target="javascript:;" TargetMode="External" /><Relationship Id="rId5" Type="http://schemas.openxmlformats.org/officeDocument/2006/relationships/hyperlink" Target="javascript:;" TargetMode="External" /><Relationship Id="rId6" Type="http://schemas.openxmlformats.org/officeDocument/2006/relationships/hyperlink" Target="javascript:;" TargetMode="External" /><Relationship Id="rId7" Type="http://schemas.openxmlformats.org/officeDocument/2006/relationships/hyperlink" Target="http://apps.webofknowledge.com/full_record.do?product=WOS&amp;search_mode=CitingArticles&amp;qid=60&amp;SID=T2VIPRBjo8MxeNDcJJI&amp;page=1&amp;doc=1" TargetMode="External" /><Relationship Id="rId8" Type="http://schemas.openxmlformats.org/officeDocument/2006/relationships/hyperlink" Target="http://apps.webofknowledge.com/full_record.do?product=WOS&amp;search_mode=CitingArticles&amp;qid=19&amp;SID=X1YkMGwGiGqZsZ6p3HD&amp;page=1&amp;doc=2" TargetMode="External" /><Relationship Id="rId9" Type="http://schemas.openxmlformats.org/officeDocument/2006/relationships/hyperlink" Target="http://apps.webofknowledge.com/full_record.do?product=WOS&amp;search_mode=CitingArticles&amp;qid=19&amp;SID=X1YkMGwGiGqZsZ6p3HD&amp;page=1&amp;doc=3" TargetMode="External" /><Relationship Id="rId10" Type="http://schemas.openxmlformats.org/officeDocument/2006/relationships/hyperlink" Target="javascript:;" TargetMode="External" /><Relationship Id="rId11" Type="http://schemas.openxmlformats.org/officeDocument/2006/relationships/hyperlink" Target="http://apps.webofknowledge.com/full_record.do?product=WOS&amp;search_mode=CitingArticles&amp;qid=24&amp;SID=X1YkMGwGiGqZsZ6p3HD&amp;page=1&amp;doc=4" TargetMode="External" /><Relationship Id="rId12" Type="http://schemas.openxmlformats.org/officeDocument/2006/relationships/hyperlink" Target="javascript:;" TargetMode="External" /><Relationship Id="rId13" Type="http://schemas.openxmlformats.org/officeDocument/2006/relationships/hyperlink" Target="http://apps.webofknowledge.com/full_record.do?product=WOS&amp;search_mode=CitingArticles&amp;qid=27&amp;SID=X1YkMGwGiGqZsZ6p3HD&amp;page=1&amp;doc=7" TargetMode="External" /><Relationship Id="rId14" Type="http://schemas.openxmlformats.org/officeDocument/2006/relationships/hyperlink" Target="http://apps.webofknowledge.com/full_record.do?product=WOS&amp;search_mode=CitingArticles&amp;qid=27&amp;SID=X1YkMGwGiGqZsZ6p3HD&amp;page=1&amp;doc=8" TargetMode="External" /><Relationship Id="rId15" Type="http://schemas.openxmlformats.org/officeDocument/2006/relationships/hyperlink" Target="http://apps.webofknowledge.com/full_record.do?product=WOS&amp;search_mode=CitingArticles&amp;qid=31&amp;SID=X1YkMGwGiGqZsZ6p3HD&amp;page=1&amp;doc=1" TargetMode="External" /><Relationship Id="rId16" Type="http://schemas.openxmlformats.org/officeDocument/2006/relationships/hyperlink" Target="javascript:;" TargetMode="External" /><Relationship Id="rId17" Type="http://schemas.openxmlformats.org/officeDocument/2006/relationships/hyperlink" Target="http://apps.webofknowledge.com/full_record.do?product=WOS&amp;search_mode=CitingArticles&amp;qid=31&amp;SID=X1YkMGwGiGqZsZ6p3HD&amp;page=1&amp;doc=3" TargetMode="External" /><Relationship Id="rId18" Type="http://schemas.openxmlformats.org/officeDocument/2006/relationships/hyperlink" Target="http://apps.webofknowledge.com/full_record.do?product=WOS&amp;search_mode=CitingArticles&amp;qid=27&amp;SID=X1YkMGwGiGqZsZ6p3HD&amp;page=1&amp;doc=7" TargetMode="External" /><Relationship Id="rId19" Type="http://schemas.openxmlformats.org/officeDocument/2006/relationships/hyperlink" Target="http://apps.webofknowledge.com/full_record.do?product=WOS&amp;search_mode=CitingArticles&amp;qid=19&amp;SID=X1YkMGwGiGqZsZ6p3HD&amp;page=1&amp;doc=2" TargetMode="External" /><Relationship Id="rId20" Type="http://schemas.openxmlformats.org/officeDocument/2006/relationships/hyperlink" Target="http://apps.webofknowledge.com/full_record.do?product=WOS&amp;search_mode=CitingArticles&amp;qid=45&amp;SID=X1YkMGwGiGqZsZ6p3HD&amp;page=1&amp;doc=2" TargetMode="External" /><Relationship Id="rId21" Type="http://schemas.openxmlformats.org/officeDocument/2006/relationships/hyperlink" Target="http://apps.webofknowledge.com/full_record.do?product=WOS&amp;search_mode=CitingArticles&amp;qid=45&amp;SID=X1YkMGwGiGqZsZ6p3HD&amp;page=1&amp;doc=3" TargetMode="External" /><Relationship Id="rId22" Type="http://schemas.openxmlformats.org/officeDocument/2006/relationships/hyperlink" Target="http://apps.webofknowledge.com/full_record.do?product=WOS&amp;search_mode=CitingArticles&amp;qid=51&amp;SID=X1YkMGwGiGqZsZ6p3HD&amp;page=1&amp;doc=1" TargetMode="External" /><Relationship Id="rId23" Type="http://schemas.openxmlformats.org/officeDocument/2006/relationships/hyperlink" Target="http://apps.webofknowledge.com/full_record.do?product=WOS&amp;search_mode=CitingArticles&amp;qid=55&amp;SID=X1YkMGwGiGqZsZ6p3HD&amp;page=1&amp;doc=1" TargetMode="External" /><Relationship Id="rId24" Type="http://schemas.openxmlformats.org/officeDocument/2006/relationships/hyperlink" Target="javascript:;" TargetMode="External" /><Relationship Id="rId25" Type="http://schemas.openxmlformats.org/officeDocument/2006/relationships/hyperlink" Target="http://apps.webofknowledge.com/full_record.do?product=WOS&amp;search_mode=CitingArticles&amp;qid=55&amp;SID=X1YkMGwGiGqZsZ6p3HD&amp;page=1&amp;doc=2" TargetMode="External" /><Relationship Id="rId26" Type="http://schemas.openxmlformats.org/officeDocument/2006/relationships/hyperlink" Target="http://apps.webofknowledge.com/full_record.do?product=WOS&amp;search_mode=CitingArticles&amp;qid=55&amp;SID=X1YkMGwGiGqZsZ6p3HD&amp;page=1&amp;doc=3" TargetMode="External" /><Relationship Id="rId27"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copus.com/record/display.url?origin=citedby&amp;eid=2-s2.0-84892618830&amp;citeCnt=2&amp;noHighlight=false&amp;sort=plf-f&amp;src=s&amp;st1=herban&amp;sid=69F0351F17F767CE2F82667442136D8C.aXczxbyuHHiXgaIW6Ho7g%3a20&amp;sot=b&amp;sdt=b&amp;sl=19&amp;s=AUTHOR-NAME%28herban%29&amp;relpos=0" TargetMode="External" /><Relationship Id="rId2" Type="http://schemas.openxmlformats.org/officeDocument/2006/relationships/hyperlink" Target="http://www.scopus.com/record/display.url?eid=2-s2.0-84892620267&amp;origin=resultslist&amp;sort=plf-f&amp;cite=2-s2.0-84867824115&amp;src=s&amp;imp=t&amp;sid=69F0351F17F767CE2F82667442136D8C.aXczxbyuHHiXgaIW6Ho7g%3a700&amp;sot=cite&amp;sdt=a&amp;sl=0&amp;relpos=3&amp;relpos=3&amp;citeCnt=0&amp;searchTerm=" TargetMode="External" /><Relationship Id="rId3" Type="http://schemas.openxmlformats.org/officeDocument/2006/relationships/hyperlink" Target="http://www.scopus.com/record/display.url?eid=2-s2.0-84892618882&amp;origin=resultslist&amp;sort=plf-f&amp;cite=2-s2.0-84867824115&amp;src=s&amp;imp=t&amp;sid=69F0351F17F767CE2F82667442136D8C.aXczxbyuHHiXgaIW6Ho7g%3a700&amp;sot=cite&amp;sdt=a&amp;sl=0&amp;relpos=6&amp;relpos=6&amp;citeCnt=0&amp;searchTerm="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t.upt.ro/users/SorinHerban/Compensare.pdf" TargetMode="External" /><Relationship Id="rId2" Type="http://schemas.openxmlformats.org/officeDocument/2006/relationships/hyperlink" Target="http://www.ct.upt.ro/users/SorinHerban/Topografie1.pdf" TargetMode="External" /><Relationship Id="rId3" Type="http://schemas.openxmlformats.org/officeDocument/2006/relationships/hyperlink" Target="http://www.ct.upt.ro/users/SorinHerban/Topografie2.pdf" TargetMode="External" /><Relationship Id="rId4" Type="http://schemas.openxmlformats.org/officeDocument/2006/relationships/hyperlink" Target="http://www.ct.upt.ro/users/SorinHerban/Mudc.pdf" TargetMode="External" /><Relationship Id="rId5" Type="http://schemas.openxmlformats.org/officeDocument/2006/relationships/hyperlink" Target="http://www.ct.upt.ro/users/SorinHerban/Speciale2.pdf" TargetMode="External" /><Relationship Id="rId6" Type="http://schemas.openxmlformats.org/officeDocument/2006/relationships/hyperlink" Target="http://www.geodesy-instruct.ro/" TargetMode="External" /><Relationship Id="rId7" Type="http://schemas.openxmlformats.org/officeDocument/2006/relationships/hyperlink" Target="http://cv.upt.ro/course/view.php?id=376" TargetMode="External" /><Relationship Id="rId8" Type="http://schemas.openxmlformats.org/officeDocument/2006/relationships/hyperlink" Target="http://www.geodesy-instruct.ro/"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4"/>
  <sheetViews>
    <sheetView zoomScalePageLayoutView="0" workbookViewId="0" topLeftCell="A1">
      <selection activeCell="G5" sqref="G5"/>
    </sheetView>
  </sheetViews>
  <sheetFormatPr defaultColWidth="9.140625" defaultRowHeight="11.25"/>
  <cols>
    <col min="1" max="1" width="18.7109375" style="0" customWidth="1"/>
  </cols>
  <sheetData>
    <row r="1" spans="1:6" ht="15">
      <c r="A1" s="273" t="s">
        <v>721</v>
      </c>
      <c r="B1" s="274"/>
      <c r="C1" s="274"/>
      <c r="D1" s="274"/>
      <c r="E1" s="274"/>
      <c r="F1" s="274"/>
    </row>
    <row r="2" spans="1:6" ht="15">
      <c r="A2" s="273" t="s">
        <v>446</v>
      </c>
      <c r="B2" s="274" t="s">
        <v>485</v>
      </c>
      <c r="C2" s="274"/>
      <c r="D2" s="274"/>
      <c r="E2" s="274"/>
      <c r="F2" s="274"/>
    </row>
    <row r="3" spans="1:6" ht="15.75">
      <c r="A3" s="273" t="s">
        <v>447</v>
      </c>
      <c r="B3" s="275" t="s">
        <v>289</v>
      </c>
      <c r="C3" s="274"/>
      <c r="D3" s="274"/>
      <c r="E3" s="274"/>
      <c r="F3" s="274"/>
    </row>
    <row r="4" spans="1:6" ht="15">
      <c r="A4" s="274"/>
      <c r="B4" s="274"/>
      <c r="C4" s="274"/>
      <c r="D4" s="274"/>
      <c r="E4" s="274"/>
      <c r="F4" s="274"/>
    </row>
    <row r="5" spans="1:6" ht="15">
      <c r="A5" s="273" t="s">
        <v>448</v>
      </c>
      <c r="B5" s="274" t="s">
        <v>32</v>
      </c>
      <c r="C5" s="274"/>
      <c r="D5" s="274"/>
      <c r="E5" s="274"/>
      <c r="F5" s="274"/>
    </row>
    <row r="6" spans="1:6" ht="15">
      <c r="A6" s="274"/>
      <c r="B6" s="274"/>
      <c r="C6" s="274"/>
      <c r="D6" s="274"/>
      <c r="E6" s="274"/>
      <c r="F6" s="274"/>
    </row>
    <row r="7" spans="1:6" ht="15">
      <c r="A7" s="273" t="s">
        <v>449</v>
      </c>
      <c r="B7" s="274" t="s">
        <v>287</v>
      </c>
      <c r="C7" s="274"/>
      <c r="D7" s="274"/>
      <c r="E7" s="274"/>
      <c r="F7" s="274"/>
    </row>
    <row r="8" spans="1:6" ht="15">
      <c r="A8" s="274"/>
      <c r="B8" s="274"/>
      <c r="C8" s="274"/>
      <c r="D8" s="274"/>
      <c r="E8" s="274"/>
      <c r="F8" s="274"/>
    </row>
    <row r="9" spans="1:6" ht="15">
      <c r="A9" s="274"/>
      <c r="B9" s="274"/>
      <c r="C9" s="274"/>
      <c r="D9" s="274"/>
      <c r="E9" s="274"/>
      <c r="F9" s="274"/>
    </row>
    <row r="10" spans="1:6" ht="15">
      <c r="A10" s="274"/>
      <c r="B10" s="274"/>
      <c r="C10" s="274"/>
      <c r="D10" s="274"/>
      <c r="E10" s="274"/>
      <c r="F10" s="274"/>
    </row>
    <row r="11" spans="1:6" ht="15">
      <c r="A11" s="274"/>
      <c r="B11" s="274"/>
      <c r="C11" s="274"/>
      <c r="D11" s="274"/>
      <c r="E11" s="274"/>
      <c r="F11" s="274"/>
    </row>
    <row r="12" spans="1:6" ht="15">
      <c r="A12" s="274"/>
      <c r="B12" s="274"/>
      <c r="C12" s="274"/>
      <c r="D12" s="274"/>
      <c r="E12" s="274"/>
      <c r="F12" s="274"/>
    </row>
    <row r="13" spans="1:6" ht="15">
      <c r="A13" s="274"/>
      <c r="B13" s="274"/>
      <c r="C13" s="274"/>
      <c r="D13" s="274"/>
      <c r="E13" s="274"/>
      <c r="F13" s="274"/>
    </row>
    <row r="14" spans="1:6" ht="15">
      <c r="A14" s="274"/>
      <c r="B14" s="274"/>
      <c r="C14" s="274"/>
      <c r="D14" s="274"/>
      <c r="E14" s="274"/>
      <c r="F14" s="274"/>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93"/>
  <sheetViews>
    <sheetView view="pageLayout" zoomScale="70" zoomScaleSheetLayoutView="70" zoomScalePageLayoutView="70" workbookViewId="0" topLeftCell="A24">
      <selection activeCell="A1" sqref="A1:J32"/>
    </sheetView>
  </sheetViews>
  <sheetFormatPr defaultColWidth="9.140625" defaultRowHeight="11.25"/>
  <cols>
    <col min="1" max="1" width="6.140625" style="0" customWidth="1"/>
    <col min="2" max="2" width="35.00390625" style="371" customWidth="1"/>
    <col min="3" max="3" width="59.421875" style="0" customWidth="1"/>
    <col min="4" max="4" width="33.57421875" style="0" customWidth="1"/>
    <col min="5" max="5" width="11.8515625" style="331" customWidth="1"/>
    <col min="6" max="6" width="9.140625" style="331" customWidth="1"/>
    <col min="7" max="7" width="21.7109375" style="179" customWidth="1"/>
    <col min="8" max="8" width="10.140625" style="179" customWidth="1"/>
    <col min="9" max="9" width="10.28125" style="179" customWidth="1"/>
    <col min="10" max="10" width="15.140625" style="179" customWidth="1"/>
  </cols>
  <sheetData>
    <row r="1" spans="1:10" s="1" customFormat="1" ht="15.75">
      <c r="A1" s="212" t="s">
        <v>721</v>
      </c>
      <c r="B1" s="366"/>
      <c r="C1" s="213"/>
      <c r="E1" s="320"/>
      <c r="F1" s="320"/>
      <c r="G1" s="305"/>
      <c r="H1" s="305"/>
      <c r="I1" s="305"/>
      <c r="J1" s="305"/>
    </row>
    <row r="2" spans="1:10" s="1" customFormat="1" ht="15.75">
      <c r="A2" s="212" t="s">
        <v>486</v>
      </c>
      <c r="B2" s="366"/>
      <c r="C2" s="213"/>
      <c r="E2" s="320"/>
      <c r="F2" s="320"/>
      <c r="G2" s="305"/>
      <c r="H2" s="305"/>
      <c r="I2" s="305"/>
      <c r="J2" s="305"/>
    </row>
    <row r="3" spans="1:10" s="1" customFormat="1" ht="15.75">
      <c r="A3" s="450" t="s">
        <v>173</v>
      </c>
      <c r="B3" s="367"/>
      <c r="C3" s="213"/>
      <c r="E3" s="320"/>
      <c r="F3" s="320"/>
      <c r="G3" s="305"/>
      <c r="H3" s="305"/>
      <c r="I3" s="305"/>
      <c r="J3" s="305"/>
    </row>
    <row r="4" spans="1:10" s="1" customFormat="1" ht="10.5" customHeight="1">
      <c r="A4" s="213"/>
      <c r="B4" s="367"/>
      <c r="C4" s="213"/>
      <c r="E4" s="320"/>
      <c r="F4" s="320"/>
      <c r="G4" s="305"/>
      <c r="H4" s="305"/>
      <c r="I4" s="305"/>
      <c r="J4" s="305"/>
    </row>
    <row r="5" spans="1:10" s="1" customFormat="1" ht="21" customHeight="1">
      <c r="A5" s="538" t="s">
        <v>152</v>
      </c>
      <c r="B5" s="538"/>
      <c r="C5" s="538"/>
      <c r="D5" s="41"/>
      <c r="E5" s="320"/>
      <c r="F5" s="320"/>
      <c r="G5" s="305"/>
      <c r="H5" s="305"/>
      <c r="I5" s="305"/>
      <c r="J5" s="305"/>
    </row>
    <row r="6" spans="1:11" s="1" customFormat="1" ht="12.75">
      <c r="A6" s="538"/>
      <c r="B6" s="538"/>
      <c r="C6" s="538"/>
      <c r="D6" s="41"/>
      <c r="E6" s="321"/>
      <c r="F6" s="322"/>
      <c r="G6" s="306"/>
      <c r="H6" s="306"/>
      <c r="I6" s="306"/>
      <c r="J6" s="32"/>
      <c r="K6" s="32"/>
    </row>
    <row r="7" spans="1:11" s="1" customFormat="1" ht="15">
      <c r="A7" s="41"/>
      <c r="B7" s="368"/>
      <c r="C7" s="41"/>
      <c r="D7" s="41"/>
      <c r="E7" s="321"/>
      <c r="F7" s="322"/>
      <c r="G7" s="306"/>
      <c r="H7" s="306"/>
      <c r="I7" s="306"/>
      <c r="J7" s="32"/>
      <c r="K7" s="32"/>
    </row>
    <row r="8" spans="1:11" ht="15.75" thickBot="1">
      <c r="A8" s="78"/>
      <c r="B8" s="369"/>
      <c r="C8" s="33"/>
      <c r="D8" s="33"/>
      <c r="E8" s="323"/>
      <c r="F8" s="324"/>
      <c r="G8" s="307"/>
      <c r="H8" s="307"/>
      <c r="I8" s="307"/>
      <c r="J8" s="307"/>
      <c r="K8" s="33"/>
    </row>
    <row r="9" spans="1:11" ht="26.25" thickBot="1">
      <c r="A9" s="215" t="s">
        <v>451</v>
      </c>
      <c r="B9" s="310" t="s">
        <v>452</v>
      </c>
      <c r="C9" s="215" t="s">
        <v>453</v>
      </c>
      <c r="D9" s="215" t="s">
        <v>454</v>
      </c>
      <c r="E9" s="332" t="s">
        <v>455</v>
      </c>
      <c r="F9" s="332" t="s">
        <v>473</v>
      </c>
      <c r="G9" s="215" t="s">
        <v>508</v>
      </c>
      <c r="H9" s="215" t="s">
        <v>510</v>
      </c>
      <c r="I9" s="215" t="s">
        <v>457</v>
      </c>
      <c r="J9" s="215" t="s">
        <v>344</v>
      </c>
      <c r="K9" s="33"/>
    </row>
    <row r="10" spans="1:11" ht="16.5" customHeight="1">
      <c r="A10" s="78"/>
      <c r="B10" s="369"/>
      <c r="C10" s="33"/>
      <c r="D10" s="33"/>
      <c r="E10" s="323"/>
      <c r="F10" s="324"/>
      <c r="G10" s="181"/>
      <c r="H10" s="308"/>
      <c r="I10" s="307"/>
      <c r="J10" s="228">
        <f>SUM(J11:J32)</f>
        <v>224.28333333333336</v>
      </c>
      <c r="K10" s="33"/>
    </row>
    <row r="11" spans="1:11" ht="62.25">
      <c r="A11" s="309">
        <v>1</v>
      </c>
      <c r="B11" s="303" t="s">
        <v>611</v>
      </c>
      <c r="C11" s="136" t="s">
        <v>614</v>
      </c>
      <c r="D11" s="115" t="s">
        <v>153</v>
      </c>
      <c r="E11" s="318">
        <v>2009</v>
      </c>
      <c r="F11" s="318" t="s">
        <v>618</v>
      </c>
      <c r="G11" s="124" t="s">
        <v>622</v>
      </c>
      <c r="H11" s="124">
        <v>0</v>
      </c>
      <c r="I11" s="124">
        <v>2</v>
      </c>
      <c r="J11" s="124">
        <f aca="true" t="shared" si="0" ref="J11:J18">(25+20*H11)/I11</f>
        <v>12.5</v>
      </c>
      <c r="K11" s="33"/>
    </row>
    <row r="12" spans="1:11" ht="63">
      <c r="A12" s="309">
        <v>2</v>
      </c>
      <c r="B12" s="363" t="s">
        <v>592</v>
      </c>
      <c r="C12" s="178" t="s">
        <v>613</v>
      </c>
      <c r="D12" s="115" t="s">
        <v>154</v>
      </c>
      <c r="E12" s="325">
        <v>2010</v>
      </c>
      <c r="F12" s="326" t="s">
        <v>617</v>
      </c>
      <c r="G12" s="117" t="s">
        <v>615</v>
      </c>
      <c r="H12" s="180">
        <v>0</v>
      </c>
      <c r="I12" s="180">
        <v>1</v>
      </c>
      <c r="J12" s="182">
        <f t="shared" si="0"/>
        <v>25</v>
      </c>
      <c r="K12" s="33"/>
    </row>
    <row r="13" spans="1:11" ht="65.25" customHeight="1">
      <c r="A13" s="309">
        <v>3</v>
      </c>
      <c r="B13" s="311" t="s">
        <v>60</v>
      </c>
      <c r="C13" s="136" t="s">
        <v>49</v>
      </c>
      <c r="D13" s="115" t="s">
        <v>676</v>
      </c>
      <c r="E13" s="325">
        <v>2012</v>
      </c>
      <c r="F13" s="327" t="s">
        <v>506</v>
      </c>
      <c r="G13" s="180" t="s">
        <v>509</v>
      </c>
      <c r="H13" s="180">
        <v>0.33</v>
      </c>
      <c r="I13" s="180">
        <v>3</v>
      </c>
      <c r="J13" s="182">
        <f t="shared" si="0"/>
        <v>10.533333333333333</v>
      </c>
      <c r="K13" s="33"/>
    </row>
    <row r="14" spans="1:11" ht="77.25" customHeight="1">
      <c r="A14" s="309">
        <v>4</v>
      </c>
      <c r="B14" s="364" t="s">
        <v>98</v>
      </c>
      <c r="C14" s="178" t="s">
        <v>28</v>
      </c>
      <c r="D14" s="115" t="s">
        <v>29</v>
      </c>
      <c r="E14" s="325">
        <v>2012</v>
      </c>
      <c r="F14" s="328" t="s">
        <v>27</v>
      </c>
      <c r="G14" s="117" t="s">
        <v>30</v>
      </c>
      <c r="H14" s="180">
        <v>0</v>
      </c>
      <c r="I14" s="180">
        <v>2</v>
      </c>
      <c r="J14" s="201">
        <f t="shared" si="0"/>
        <v>12.5</v>
      </c>
      <c r="K14" s="33"/>
    </row>
    <row r="15" spans="1:11" ht="66" customHeight="1">
      <c r="A15" s="309">
        <v>5</v>
      </c>
      <c r="B15" s="311" t="s">
        <v>99</v>
      </c>
      <c r="C15" s="115" t="s">
        <v>609</v>
      </c>
      <c r="D15" s="115" t="s">
        <v>677</v>
      </c>
      <c r="E15" s="325">
        <v>2012</v>
      </c>
      <c r="F15" s="327" t="s">
        <v>610</v>
      </c>
      <c r="G15" s="117" t="s">
        <v>620</v>
      </c>
      <c r="H15" s="117">
        <v>0.33</v>
      </c>
      <c r="I15" s="180">
        <v>2</v>
      </c>
      <c r="J15" s="182">
        <f t="shared" si="0"/>
        <v>15.8</v>
      </c>
      <c r="K15" s="33"/>
    </row>
    <row r="16" spans="1:11" ht="60.75" customHeight="1">
      <c r="A16" s="309">
        <v>6</v>
      </c>
      <c r="B16" s="365" t="s">
        <v>619</v>
      </c>
      <c r="C16" s="115" t="s">
        <v>612</v>
      </c>
      <c r="D16" s="115" t="s">
        <v>678</v>
      </c>
      <c r="E16" s="325">
        <v>2012</v>
      </c>
      <c r="F16" s="327" t="s">
        <v>616</v>
      </c>
      <c r="G16" s="117" t="s">
        <v>620</v>
      </c>
      <c r="H16" s="117">
        <v>0.33</v>
      </c>
      <c r="I16" s="180">
        <v>2</v>
      </c>
      <c r="J16" s="182">
        <f t="shared" si="0"/>
        <v>15.8</v>
      </c>
      <c r="K16" s="33"/>
    </row>
    <row r="17" spans="1:11" ht="77.25" customHeight="1">
      <c r="A17" s="309">
        <v>7</v>
      </c>
      <c r="B17" s="364" t="s">
        <v>100</v>
      </c>
      <c r="C17" s="178" t="s">
        <v>40</v>
      </c>
      <c r="D17" s="115" t="s">
        <v>42</v>
      </c>
      <c r="E17" s="325">
        <v>2012</v>
      </c>
      <c r="F17" s="328" t="s">
        <v>41</v>
      </c>
      <c r="G17" s="117" t="s">
        <v>30</v>
      </c>
      <c r="H17" s="180">
        <v>0</v>
      </c>
      <c r="I17" s="180">
        <v>3</v>
      </c>
      <c r="J17" s="201">
        <f t="shared" si="0"/>
        <v>8.333333333333334</v>
      </c>
      <c r="K17" s="33"/>
    </row>
    <row r="18" spans="1:11" ht="63">
      <c r="A18" s="309">
        <v>8</v>
      </c>
      <c r="B18" s="364" t="s">
        <v>101</v>
      </c>
      <c r="C18" s="314" t="s">
        <v>33</v>
      </c>
      <c r="D18" s="115" t="s">
        <v>35</v>
      </c>
      <c r="E18" s="325">
        <v>2012</v>
      </c>
      <c r="F18" s="328" t="s">
        <v>34</v>
      </c>
      <c r="G18" s="117" t="s">
        <v>30</v>
      </c>
      <c r="H18" s="180">
        <v>0</v>
      </c>
      <c r="I18" s="180">
        <v>3</v>
      </c>
      <c r="J18" s="201">
        <f t="shared" si="0"/>
        <v>8.333333333333334</v>
      </c>
      <c r="K18" s="33"/>
    </row>
    <row r="19" spans="1:11" ht="63">
      <c r="A19" s="309">
        <v>9</v>
      </c>
      <c r="B19" s="313" t="s">
        <v>37</v>
      </c>
      <c r="C19" s="178" t="s">
        <v>36</v>
      </c>
      <c r="D19" s="115" t="s">
        <v>39</v>
      </c>
      <c r="E19" s="325">
        <v>2012</v>
      </c>
      <c r="F19" s="328" t="s">
        <v>38</v>
      </c>
      <c r="G19" s="117" t="s">
        <v>30</v>
      </c>
      <c r="H19" s="180">
        <v>0</v>
      </c>
      <c r="I19" s="180">
        <v>2</v>
      </c>
      <c r="J19" s="201">
        <f aca="true" t="shared" si="1" ref="J19:J25">(25+20*H19)/I19</f>
        <v>12.5</v>
      </c>
      <c r="K19" s="33"/>
    </row>
    <row r="20" spans="1:11" ht="63">
      <c r="A20" s="309">
        <v>10</v>
      </c>
      <c r="B20" s="315" t="s">
        <v>61</v>
      </c>
      <c r="C20" s="178" t="s">
        <v>62</v>
      </c>
      <c r="D20" s="115" t="s">
        <v>63</v>
      </c>
      <c r="E20" s="325">
        <v>2013</v>
      </c>
      <c r="F20" s="328" t="s">
        <v>64</v>
      </c>
      <c r="G20" s="117" t="s">
        <v>65</v>
      </c>
      <c r="H20" s="117">
        <v>0</v>
      </c>
      <c r="I20" s="180">
        <v>2</v>
      </c>
      <c r="J20" s="201">
        <f t="shared" si="1"/>
        <v>12.5</v>
      </c>
      <c r="K20" s="33"/>
    </row>
    <row r="21" spans="1:11" ht="94.5">
      <c r="A21" s="309">
        <v>11</v>
      </c>
      <c r="B21" s="312" t="s">
        <v>102</v>
      </c>
      <c r="C21" s="200" t="s">
        <v>684</v>
      </c>
      <c r="D21" s="115" t="s">
        <v>155</v>
      </c>
      <c r="E21" s="325">
        <v>2013</v>
      </c>
      <c r="F21" s="328" t="s">
        <v>685</v>
      </c>
      <c r="G21" s="117" t="s">
        <v>686</v>
      </c>
      <c r="H21" s="180">
        <v>0</v>
      </c>
      <c r="I21" s="180">
        <v>3</v>
      </c>
      <c r="J21" s="201">
        <f t="shared" si="1"/>
        <v>8.333333333333334</v>
      </c>
      <c r="K21" s="33"/>
    </row>
    <row r="22" spans="1:11" ht="47.25">
      <c r="A22" s="309">
        <v>12</v>
      </c>
      <c r="B22" s="315" t="s">
        <v>94</v>
      </c>
      <c r="C22" s="115" t="s">
        <v>505</v>
      </c>
      <c r="D22" s="115" t="s">
        <v>679</v>
      </c>
      <c r="E22" s="325">
        <v>2013</v>
      </c>
      <c r="F22" s="328" t="s">
        <v>507</v>
      </c>
      <c r="G22" s="117" t="s">
        <v>621</v>
      </c>
      <c r="H22" s="180">
        <v>0.33</v>
      </c>
      <c r="I22" s="180">
        <v>3</v>
      </c>
      <c r="J22" s="201">
        <f t="shared" si="1"/>
        <v>10.533333333333333</v>
      </c>
      <c r="K22" s="33"/>
    </row>
    <row r="23" spans="1:11" ht="63">
      <c r="A23" s="309">
        <v>13</v>
      </c>
      <c r="B23" s="315" t="s">
        <v>103</v>
      </c>
      <c r="C23" s="115" t="s">
        <v>66</v>
      </c>
      <c r="D23" s="115" t="s">
        <v>68</v>
      </c>
      <c r="E23" s="329">
        <v>2013</v>
      </c>
      <c r="F23" s="328" t="s">
        <v>67</v>
      </c>
      <c r="G23" s="117" t="s">
        <v>65</v>
      </c>
      <c r="H23" s="117">
        <v>0</v>
      </c>
      <c r="I23" s="317">
        <v>4</v>
      </c>
      <c r="J23" s="201">
        <f t="shared" si="1"/>
        <v>6.25</v>
      </c>
      <c r="K23" s="33"/>
    </row>
    <row r="24" spans="1:11" ht="47.25">
      <c r="A24" s="309">
        <v>14</v>
      </c>
      <c r="B24" s="315" t="s">
        <v>104</v>
      </c>
      <c r="C24" s="115" t="s">
        <v>23</v>
      </c>
      <c r="D24" s="115" t="s">
        <v>679</v>
      </c>
      <c r="E24" s="329">
        <v>2014</v>
      </c>
      <c r="F24" s="457" t="s">
        <v>24</v>
      </c>
      <c r="G24" s="319" t="s">
        <v>75</v>
      </c>
      <c r="H24" s="173">
        <v>0.33</v>
      </c>
      <c r="I24" s="317">
        <v>4</v>
      </c>
      <c r="J24" s="175">
        <f t="shared" si="1"/>
        <v>7.9</v>
      </c>
      <c r="K24" s="33"/>
    </row>
    <row r="25" spans="1:11" ht="47.25">
      <c r="A25" s="309">
        <v>15</v>
      </c>
      <c r="B25" s="315" t="s">
        <v>71</v>
      </c>
      <c r="C25" s="115" t="s">
        <v>26</v>
      </c>
      <c r="D25" s="115" t="s">
        <v>69</v>
      </c>
      <c r="E25" s="329">
        <v>2014</v>
      </c>
      <c r="F25" s="333" t="s">
        <v>27</v>
      </c>
      <c r="G25" s="319" t="s">
        <v>75</v>
      </c>
      <c r="H25" s="124">
        <v>0.33</v>
      </c>
      <c r="I25" s="334">
        <v>4</v>
      </c>
      <c r="J25" s="335">
        <f t="shared" si="1"/>
        <v>7.9</v>
      </c>
      <c r="K25" s="33"/>
    </row>
    <row r="26" spans="1:11" ht="47.25">
      <c r="A26" s="309">
        <v>16</v>
      </c>
      <c r="B26" s="315" t="s">
        <v>72</v>
      </c>
      <c r="C26" s="340" t="s">
        <v>70</v>
      </c>
      <c r="D26" s="115" t="s">
        <v>73</v>
      </c>
      <c r="E26" s="329">
        <v>2014</v>
      </c>
      <c r="F26" s="333" t="s">
        <v>25</v>
      </c>
      <c r="G26" s="319" t="s">
        <v>74</v>
      </c>
      <c r="H26" s="124">
        <v>0.33</v>
      </c>
      <c r="I26" s="334">
        <v>4</v>
      </c>
      <c r="J26" s="335">
        <f aca="true" t="shared" si="2" ref="J26:J32">(25+20*H26)/I26</f>
        <v>7.9</v>
      </c>
      <c r="K26" s="33"/>
    </row>
    <row r="27" spans="1:11" ht="63">
      <c r="A27" s="309">
        <v>17</v>
      </c>
      <c r="B27" s="315" t="s">
        <v>105</v>
      </c>
      <c r="C27" s="340" t="s">
        <v>76</v>
      </c>
      <c r="D27" s="115" t="s">
        <v>82</v>
      </c>
      <c r="E27" s="329">
        <v>2015</v>
      </c>
      <c r="F27" s="333" t="s">
        <v>77</v>
      </c>
      <c r="G27" s="117" t="s">
        <v>79</v>
      </c>
      <c r="H27" s="124">
        <v>0</v>
      </c>
      <c r="I27" s="317">
        <v>4</v>
      </c>
      <c r="J27" s="335">
        <f t="shared" si="2"/>
        <v>6.25</v>
      </c>
      <c r="K27" s="33"/>
    </row>
    <row r="28" spans="1:11" ht="63">
      <c r="A28" s="309">
        <v>18</v>
      </c>
      <c r="B28" s="311" t="s">
        <v>206</v>
      </c>
      <c r="C28" s="340" t="s">
        <v>80</v>
      </c>
      <c r="D28" s="115" t="s">
        <v>83</v>
      </c>
      <c r="E28" s="336">
        <v>2014</v>
      </c>
      <c r="F28" s="330" t="s">
        <v>81</v>
      </c>
      <c r="G28" s="117" t="s">
        <v>86</v>
      </c>
      <c r="H28" s="337">
        <v>0</v>
      </c>
      <c r="I28" s="338">
        <v>4</v>
      </c>
      <c r="J28" s="339">
        <f t="shared" si="2"/>
        <v>6.25</v>
      </c>
      <c r="K28" s="33"/>
    </row>
    <row r="29" spans="1:11" ht="94.5">
      <c r="A29" s="309">
        <v>19</v>
      </c>
      <c r="B29" s="311" t="s">
        <v>207</v>
      </c>
      <c r="C29" s="340" t="s">
        <v>87</v>
      </c>
      <c r="D29" s="115" t="s">
        <v>88</v>
      </c>
      <c r="E29" s="329">
        <v>2014</v>
      </c>
      <c r="F29" s="330" t="s">
        <v>89</v>
      </c>
      <c r="G29" s="117" t="s">
        <v>86</v>
      </c>
      <c r="H29" s="124">
        <v>0</v>
      </c>
      <c r="I29" s="317">
        <v>4</v>
      </c>
      <c r="J29" s="335">
        <f t="shared" si="2"/>
        <v>6.25</v>
      </c>
      <c r="K29" s="33"/>
    </row>
    <row r="30" spans="1:11" ht="94.5">
      <c r="A30" s="309">
        <v>20</v>
      </c>
      <c r="B30" s="311" t="s">
        <v>208</v>
      </c>
      <c r="C30" s="340" t="s">
        <v>84</v>
      </c>
      <c r="D30" s="115" t="s">
        <v>85</v>
      </c>
      <c r="E30" s="329">
        <v>2014</v>
      </c>
      <c r="F30" s="330" t="s">
        <v>81</v>
      </c>
      <c r="G30" s="117" t="s">
        <v>86</v>
      </c>
      <c r="H30" s="124">
        <v>0</v>
      </c>
      <c r="I30" s="317">
        <v>4</v>
      </c>
      <c r="J30" s="335">
        <f t="shared" si="2"/>
        <v>6.25</v>
      </c>
      <c r="K30" s="33"/>
    </row>
    <row r="31" spans="1:11" ht="47.25">
      <c r="A31" s="309">
        <v>21</v>
      </c>
      <c r="B31" s="311" t="s">
        <v>200</v>
      </c>
      <c r="C31" s="340" t="s">
        <v>90</v>
      </c>
      <c r="D31" s="115" t="s">
        <v>91</v>
      </c>
      <c r="E31" s="329">
        <v>2015</v>
      </c>
      <c r="F31" s="330" t="s">
        <v>92</v>
      </c>
      <c r="G31" s="117" t="s">
        <v>78</v>
      </c>
      <c r="H31" s="124">
        <v>0</v>
      </c>
      <c r="I31" s="317">
        <v>3</v>
      </c>
      <c r="J31" s="304">
        <f t="shared" si="2"/>
        <v>8.333333333333334</v>
      </c>
      <c r="K31" s="33"/>
    </row>
    <row r="32" spans="1:11" ht="78.75">
      <c r="A32" s="309">
        <v>22</v>
      </c>
      <c r="B32" s="311" t="s">
        <v>209</v>
      </c>
      <c r="C32" s="340" t="s">
        <v>93</v>
      </c>
      <c r="D32" s="115" t="s">
        <v>96</v>
      </c>
      <c r="E32" s="329">
        <v>2016</v>
      </c>
      <c r="F32" s="330" t="s">
        <v>95</v>
      </c>
      <c r="G32" s="458" t="s">
        <v>97</v>
      </c>
      <c r="H32" s="124">
        <v>0</v>
      </c>
      <c r="I32" s="317">
        <v>3</v>
      </c>
      <c r="J32" s="304">
        <f t="shared" si="2"/>
        <v>8.333333333333334</v>
      </c>
      <c r="K32" s="33"/>
    </row>
    <row r="33" spans="1:11" ht="15.75">
      <c r="A33" s="353"/>
      <c r="B33" s="354"/>
      <c r="C33" s="355"/>
      <c r="D33" s="316"/>
      <c r="E33" s="356"/>
      <c r="F33" s="357"/>
      <c r="G33" s="358"/>
      <c r="H33" s="358"/>
      <c r="I33" s="358"/>
      <c r="J33" s="359"/>
      <c r="K33" s="33"/>
    </row>
    <row r="34" spans="1:11" ht="15.75">
      <c r="A34" s="341"/>
      <c r="B34" s="342"/>
      <c r="C34" s="118"/>
      <c r="D34" s="118"/>
      <c r="E34" s="343"/>
      <c r="F34" s="344"/>
      <c r="G34" s="345"/>
      <c r="H34" s="345"/>
      <c r="I34" s="301"/>
      <c r="J34" s="346"/>
      <c r="K34" s="33"/>
    </row>
    <row r="35" spans="1:11" ht="73.5" customHeight="1">
      <c r="A35" s="341"/>
      <c r="B35" s="342"/>
      <c r="C35" s="118"/>
      <c r="D35" s="118"/>
      <c r="E35" s="343"/>
      <c r="F35" s="344"/>
      <c r="G35" s="345"/>
      <c r="H35" s="345"/>
      <c r="I35" s="301"/>
      <c r="J35" s="346"/>
      <c r="K35" s="33"/>
    </row>
    <row r="36" spans="1:11" ht="15.75">
      <c r="A36" s="341"/>
      <c r="B36" s="370"/>
      <c r="C36" s="53"/>
      <c r="D36" s="53"/>
      <c r="E36" s="320"/>
      <c r="F36" s="320"/>
      <c r="G36" s="93"/>
      <c r="H36" s="93"/>
      <c r="I36" s="93"/>
      <c r="J36" s="93"/>
      <c r="K36" s="33"/>
    </row>
    <row r="37" spans="1:11" ht="70.5" customHeight="1">
      <c r="A37" s="347"/>
      <c r="B37" s="370"/>
      <c r="C37" s="53"/>
      <c r="D37" s="53"/>
      <c r="E37" s="320"/>
      <c r="F37" s="320"/>
      <c r="G37" s="93"/>
      <c r="H37" s="93"/>
      <c r="I37" s="93"/>
      <c r="J37" s="93"/>
      <c r="K37" s="33"/>
    </row>
    <row r="38" spans="1:11" ht="15">
      <c r="A38" s="347"/>
      <c r="B38" s="370"/>
      <c r="C38" s="53"/>
      <c r="D38" s="53"/>
      <c r="E38" s="320"/>
      <c r="F38" s="320"/>
      <c r="G38" s="93"/>
      <c r="H38" s="93"/>
      <c r="I38" s="93"/>
      <c r="J38" s="93"/>
      <c r="K38" s="33"/>
    </row>
    <row r="39" spans="1:10" ht="15.75">
      <c r="A39" s="348"/>
      <c r="B39" s="349"/>
      <c r="C39" s="350"/>
      <c r="D39" s="118"/>
      <c r="E39" s="343"/>
      <c r="F39" s="351"/>
      <c r="G39" s="345"/>
      <c r="H39" s="301"/>
      <c r="I39" s="301"/>
      <c r="J39" s="352"/>
    </row>
    <row r="40" spans="1:10" s="53" customFormat="1" ht="15.75">
      <c r="A40" s="341"/>
      <c r="B40" s="360"/>
      <c r="C40" s="361"/>
      <c r="D40" s="118"/>
      <c r="E40" s="343"/>
      <c r="F40" s="351"/>
      <c r="G40" s="345"/>
      <c r="H40" s="301"/>
      <c r="I40" s="301"/>
      <c r="J40" s="352"/>
    </row>
    <row r="41" spans="1:10" s="53" customFormat="1" ht="15.75">
      <c r="A41" s="341"/>
      <c r="B41" s="360"/>
      <c r="C41" s="361"/>
      <c r="D41" s="118"/>
      <c r="E41" s="343"/>
      <c r="F41" s="351"/>
      <c r="G41" s="345"/>
      <c r="H41" s="301"/>
      <c r="I41" s="301"/>
      <c r="J41" s="352"/>
    </row>
    <row r="42" spans="1:10" s="53" customFormat="1" ht="15.75">
      <c r="A42" s="341"/>
      <c r="B42" s="360"/>
      <c r="C42" s="361"/>
      <c r="D42" s="118"/>
      <c r="E42" s="343"/>
      <c r="F42" s="351"/>
      <c r="G42" s="345"/>
      <c r="H42" s="301"/>
      <c r="I42" s="301"/>
      <c r="J42" s="352"/>
    </row>
    <row r="43" spans="1:10" s="53" customFormat="1" ht="78.75" customHeight="1">
      <c r="A43" s="341"/>
      <c r="B43" s="362"/>
      <c r="C43" s="361"/>
      <c r="D43" s="118"/>
      <c r="E43" s="343"/>
      <c r="F43" s="351"/>
      <c r="G43" s="345"/>
      <c r="H43" s="301"/>
      <c r="I43" s="301"/>
      <c r="J43" s="352"/>
    </row>
    <row r="44" spans="1:10" s="53" customFormat="1" ht="78.75" customHeight="1">
      <c r="A44" s="341"/>
      <c r="B44" s="370"/>
      <c r="E44" s="320"/>
      <c r="F44" s="320"/>
      <c r="G44" s="93"/>
      <c r="H44" s="93"/>
      <c r="I44" s="93"/>
      <c r="J44" s="93"/>
    </row>
    <row r="45" spans="1:10" s="53" customFormat="1" ht="15.75">
      <c r="A45" s="341"/>
      <c r="B45" s="362"/>
      <c r="C45" s="361"/>
      <c r="D45" s="118"/>
      <c r="E45" s="343"/>
      <c r="F45" s="351"/>
      <c r="G45" s="345"/>
      <c r="H45" s="301"/>
      <c r="I45" s="301"/>
      <c r="J45" s="352"/>
    </row>
    <row r="46" spans="1:10" s="53" customFormat="1" ht="15.75">
      <c r="A46" s="341"/>
      <c r="B46" s="362"/>
      <c r="C46" s="361"/>
      <c r="D46" s="118"/>
      <c r="E46" s="343"/>
      <c r="F46" s="351"/>
      <c r="G46" s="345"/>
      <c r="H46" s="301"/>
      <c r="I46" s="301"/>
      <c r="J46" s="352"/>
    </row>
    <row r="47" spans="1:10" s="53" customFormat="1" ht="15">
      <c r="A47" s="95"/>
      <c r="B47" s="370"/>
      <c r="E47" s="320"/>
      <c r="F47" s="320"/>
      <c r="G47" s="93"/>
      <c r="H47" s="93"/>
      <c r="I47" s="93"/>
      <c r="J47" s="93"/>
    </row>
    <row r="48" spans="1:10" s="53" customFormat="1" ht="15">
      <c r="A48" s="95"/>
      <c r="B48" s="370"/>
      <c r="E48" s="320"/>
      <c r="F48" s="320"/>
      <c r="G48" s="93"/>
      <c r="H48" s="93"/>
      <c r="I48" s="93"/>
      <c r="J48" s="93"/>
    </row>
    <row r="49" spans="1:10" s="53" customFormat="1" ht="15">
      <c r="A49" s="95"/>
      <c r="B49" s="370"/>
      <c r="E49" s="320"/>
      <c r="F49" s="320"/>
      <c r="G49" s="93"/>
      <c r="H49" s="93"/>
      <c r="I49" s="93"/>
      <c r="J49" s="93"/>
    </row>
    <row r="50" spans="1:10" s="53" customFormat="1" ht="15">
      <c r="A50" s="95"/>
      <c r="B50" s="370"/>
      <c r="E50" s="320"/>
      <c r="F50" s="320"/>
      <c r="G50" s="93"/>
      <c r="H50" s="93"/>
      <c r="I50" s="93"/>
      <c r="J50" s="93"/>
    </row>
    <row r="51" spans="1:10" s="53" customFormat="1" ht="15">
      <c r="A51" s="95"/>
      <c r="B51" s="370"/>
      <c r="E51" s="320"/>
      <c r="F51" s="320"/>
      <c r="G51" s="93"/>
      <c r="H51" s="93"/>
      <c r="I51" s="93"/>
      <c r="J51" s="93"/>
    </row>
    <row r="52" spans="1:10" s="53" customFormat="1" ht="15">
      <c r="A52" s="95"/>
      <c r="B52" s="370"/>
      <c r="E52" s="320"/>
      <c r="F52" s="320"/>
      <c r="G52" s="93"/>
      <c r="H52" s="93"/>
      <c r="I52" s="93"/>
      <c r="J52" s="93"/>
    </row>
    <row r="53" spans="1:10" s="53" customFormat="1" ht="15">
      <c r="A53" s="95"/>
      <c r="B53" s="370"/>
      <c r="E53" s="320"/>
      <c r="F53" s="320"/>
      <c r="G53" s="93"/>
      <c r="H53" s="93"/>
      <c r="I53" s="93"/>
      <c r="J53" s="93"/>
    </row>
    <row r="54" spans="1:10" s="53" customFormat="1" ht="15">
      <c r="A54" s="95"/>
      <c r="B54" s="370"/>
      <c r="E54" s="320"/>
      <c r="F54" s="320"/>
      <c r="G54" s="93"/>
      <c r="H54" s="93"/>
      <c r="I54" s="93"/>
      <c r="J54" s="93"/>
    </row>
    <row r="55" spans="1:10" s="53" customFormat="1" ht="15">
      <c r="A55" s="95"/>
      <c r="B55" s="370"/>
      <c r="E55" s="320"/>
      <c r="F55" s="320"/>
      <c r="G55" s="93"/>
      <c r="H55" s="93"/>
      <c r="I55" s="93"/>
      <c r="J55" s="93"/>
    </row>
    <row r="56" spans="1:10" s="53" customFormat="1" ht="15">
      <c r="A56" s="95"/>
      <c r="B56" s="370"/>
      <c r="E56" s="320"/>
      <c r="F56" s="320"/>
      <c r="G56" s="93"/>
      <c r="H56" s="93"/>
      <c r="I56" s="93"/>
      <c r="J56" s="93"/>
    </row>
    <row r="57" spans="1:10" s="53" customFormat="1" ht="15">
      <c r="A57" s="95"/>
      <c r="B57" s="370"/>
      <c r="E57" s="320"/>
      <c r="F57" s="320"/>
      <c r="G57" s="93"/>
      <c r="H57" s="93"/>
      <c r="I57" s="93"/>
      <c r="J57" s="93"/>
    </row>
    <row r="58" ht="15">
      <c r="A58" s="73"/>
    </row>
    <row r="59" ht="15">
      <c r="A59" s="73"/>
    </row>
    <row r="60" ht="15">
      <c r="A60" s="73"/>
    </row>
    <row r="61" ht="15">
      <c r="A61" s="73"/>
    </row>
    <row r="62" ht="15">
      <c r="A62" s="73"/>
    </row>
    <row r="63" ht="15">
      <c r="A63" s="73"/>
    </row>
    <row r="64" ht="15">
      <c r="A64" s="73"/>
    </row>
    <row r="65" ht="15">
      <c r="A65" s="73"/>
    </row>
    <row r="66" ht="15">
      <c r="A66" s="73"/>
    </row>
    <row r="67" ht="15">
      <c r="A67" s="73"/>
    </row>
    <row r="68" ht="15">
      <c r="A68" s="73"/>
    </row>
    <row r="69" ht="15">
      <c r="A69" s="73"/>
    </row>
    <row r="70" ht="15">
      <c r="A70" s="73"/>
    </row>
    <row r="71" ht="15">
      <c r="A71" s="73"/>
    </row>
    <row r="72" ht="15">
      <c r="A72" s="73"/>
    </row>
    <row r="73" ht="15">
      <c r="A73" s="73"/>
    </row>
    <row r="74" ht="15">
      <c r="A74" s="73"/>
    </row>
    <row r="75" ht="15">
      <c r="A75" s="73"/>
    </row>
    <row r="76" ht="15">
      <c r="A76" s="73"/>
    </row>
    <row r="77" ht="15">
      <c r="A77" s="73"/>
    </row>
    <row r="78" ht="15">
      <c r="A78" s="73"/>
    </row>
    <row r="79" ht="15">
      <c r="A79" s="73"/>
    </row>
    <row r="80" ht="15">
      <c r="A80" s="73"/>
    </row>
    <row r="81" ht="15">
      <c r="A81" s="73"/>
    </row>
    <row r="82" ht="15">
      <c r="A82" s="73"/>
    </row>
    <row r="83" ht="15">
      <c r="A83" s="73"/>
    </row>
    <row r="84" ht="15">
      <c r="A84" s="73"/>
    </row>
    <row r="85" ht="15">
      <c r="A85" s="73"/>
    </row>
    <row r="86" ht="15">
      <c r="A86" s="73"/>
    </row>
    <row r="87" ht="15">
      <c r="A87" s="73"/>
    </row>
    <row r="88" ht="15">
      <c r="A88" s="73"/>
    </row>
    <row r="89" ht="15">
      <c r="A89" s="73"/>
    </row>
    <row r="90" ht="15">
      <c r="A90" s="73"/>
    </row>
    <row r="91" ht="15">
      <c r="A91" s="73"/>
    </row>
    <row r="92" ht="15">
      <c r="A92" s="73"/>
    </row>
    <row r="93" ht="15">
      <c r="A93" s="73"/>
    </row>
  </sheetData>
  <sheetProtection/>
  <mergeCells count="1">
    <mergeCell ref="A5:C6"/>
  </mergeCells>
  <printOptions horizontalCentered="1"/>
  <pageMargins left="0.748031496062992" right="0.748031496062992" top="0.708661417322835" bottom="0.47244094488189" header="0.511811023622047" footer="0.31496062992126"/>
  <pageSetup horizontalDpi="600" verticalDpi="600" orientation="landscape" paperSize="9" scale="68" r:id="rId1"/>
  <headerFooter alignWithMargins="0">
    <oddFooter>&amp;L&amp;"-,Regular"&amp;10
Director Departament CCTFC
Prof. dr. ing. Florin BELC&amp;R&amp;"-,Regular"&amp;10Candidat
Conf.dr.ing. Sorin HERBAN</oddFooter>
  </headerFooter>
  <rowBreaks count="1" manualBreakCount="1">
    <brk id="39" max="255" man="1"/>
  </rowBreaks>
</worksheet>
</file>

<file path=xl/worksheets/sheet11.xml><?xml version="1.0" encoding="utf-8"?>
<worksheet xmlns="http://schemas.openxmlformats.org/spreadsheetml/2006/main" xmlns:r="http://schemas.openxmlformats.org/officeDocument/2006/relationships">
  <dimension ref="A1:K74"/>
  <sheetViews>
    <sheetView view="pageLayout" zoomScale="70" zoomScaleNormal="75" zoomScalePageLayoutView="70" workbookViewId="0" topLeftCell="A25">
      <selection activeCell="A1" sqref="A1:J34"/>
    </sheetView>
  </sheetViews>
  <sheetFormatPr defaultColWidth="9.140625" defaultRowHeight="11.25"/>
  <cols>
    <col min="2" max="2" width="0.13671875" style="0" hidden="1" customWidth="1"/>
    <col min="3" max="3" width="34.57421875" style="0" customWidth="1"/>
    <col min="4" max="4" width="45.140625" style="0" customWidth="1"/>
    <col min="5" max="5" width="25.7109375" style="0" customWidth="1"/>
    <col min="6" max="6" width="19.421875" style="179" customWidth="1"/>
    <col min="7" max="7" width="9.00390625" style="0" customWidth="1"/>
    <col min="8" max="8" width="12.421875" style="0" customWidth="1"/>
    <col min="9" max="9" width="6.8515625" style="0" customWidth="1"/>
    <col min="10" max="10" width="11.8515625" style="0" customWidth="1"/>
  </cols>
  <sheetData>
    <row r="1" spans="1:10" s="1" customFormat="1" ht="15.75">
      <c r="A1" s="410" t="s">
        <v>721</v>
      </c>
      <c r="B1" s="410"/>
      <c r="C1" s="275"/>
      <c r="D1" s="275"/>
      <c r="E1" s="213"/>
      <c r="F1" s="265"/>
      <c r="G1" s="213"/>
      <c r="H1" s="213"/>
      <c r="I1" s="213"/>
      <c r="J1" s="213"/>
    </row>
    <row r="2" spans="1:10" s="1" customFormat="1" ht="10.5" customHeight="1">
      <c r="A2" s="410" t="s">
        <v>486</v>
      </c>
      <c r="B2" s="410"/>
      <c r="C2" s="275"/>
      <c r="D2" s="275"/>
      <c r="E2" s="213"/>
      <c r="F2" s="265"/>
      <c r="G2" s="213"/>
      <c r="H2" s="213"/>
      <c r="I2" s="213"/>
      <c r="J2" s="213"/>
    </row>
    <row r="3" spans="1:11" s="1" customFormat="1" ht="15.75">
      <c r="A3" s="451" t="s">
        <v>175</v>
      </c>
      <c r="B3" s="275"/>
      <c r="C3" s="411"/>
      <c r="D3" s="411"/>
      <c r="E3" s="209"/>
      <c r="F3" s="209"/>
      <c r="G3" s="209"/>
      <c r="H3" s="209"/>
      <c r="I3" s="209"/>
      <c r="J3" s="209"/>
      <c r="K3" s="31"/>
    </row>
    <row r="4" spans="1:10" s="1" customFormat="1" ht="21" customHeight="1">
      <c r="A4" s="275"/>
      <c r="B4" s="542" t="s">
        <v>474</v>
      </c>
      <c r="C4" s="542"/>
      <c r="D4" s="542"/>
      <c r="E4" s="210"/>
      <c r="F4" s="265"/>
      <c r="G4" s="213"/>
      <c r="H4" s="213"/>
      <c r="I4" s="213"/>
      <c r="J4" s="213"/>
    </row>
    <row r="5" spans="1:11" s="1" customFormat="1" ht="16.5" thickBot="1">
      <c r="A5" s="275"/>
      <c r="B5" s="542"/>
      <c r="C5" s="542"/>
      <c r="D5" s="542"/>
      <c r="E5" s="210"/>
      <c r="F5" s="209"/>
      <c r="G5" s="229"/>
      <c r="H5" s="229"/>
      <c r="I5" s="229"/>
      <c r="J5" s="209"/>
      <c r="K5" s="32"/>
    </row>
    <row r="6" spans="1:11" ht="77.25" thickBot="1">
      <c r="A6" s="215" t="s">
        <v>451</v>
      </c>
      <c r="B6" s="215" t="s">
        <v>451</v>
      </c>
      <c r="C6" s="215" t="s">
        <v>452</v>
      </c>
      <c r="D6" s="215" t="s">
        <v>453</v>
      </c>
      <c r="E6" s="215" t="s">
        <v>475</v>
      </c>
      <c r="F6" s="215" t="s">
        <v>295</v>
      </c>
      <c r="G6" s="215" t="s">
        <v>455</v>
      </c>
      <c r="H6" s="215" t="s">
        <v>476</v>
      </c>
      <c r="I6" s="215" t="s">
        <v>457</v>
      </c>
      <c r="J6" s="215" t="s">
        <v>344</v>
      </c>
      <c r="K6" s="33"/>
    </row>
    <row r="7" spans="2:11" ht="15.75" customHeight="1">
      <c r="B7" s="78"/>
      <c r="C7" s="33"/>
      <c r="D7" s="33"/>
      <c r="E7" s="33"/>
      <c r="F7" s="412"/>
      <c r="G7" s="33"/>
      <c r="H7" s="33"/>
      <c r="I7" s="33"/>
      <c r="J7" s="228">
        <f>SUM(J8:J83)</f>
        <v>188.6904761904762</v>
      </c>
      <c r="K7" s="33"/>
    </row>
    <row r="8" spans="1:11" ht="78.75">
      <c r="A8" s="376">
        <v>1</v>
      </c>
      <c r="B8" s="377">
        <v>1</v>
      </c>
      <c r="C8" s="378" t="s">
        <v>113</v>
      </c>
      <c r="D8" s="379" t="s">
        <v>623</v>
      </c>
      <c r="E8" s="379" t="s">
        <v>633</v>
      </c>
      <c r="F8" s="381" t="s">
        <v>662</v>
      </c>
      <c r="G8" s="390">
        <v>2007</v>
      </c>
      <c r="H8" s="390" t="s">
        <v>512</v>
      </c>
      <c r="I8" s="382">
        <v>3</v>
      </c>
      <c r="J8" s="383">
        <f>20/I8</f>
        <v>6.666666666666667</v>
      </c>
      <c r="K8" s="33"/>
    </row>
    <row r="9" spans="1:11" ht="47.25">
      <c r="A9" s="376">
        <v>2</v>
      </c>
      <c r="B9" s="377">
        <v>2</v>
      </c>
      <c r="C9" s="177" t="s">
        <v>114</v>
      </c>
      <c r="D9" s="379" t="s">
        <v>624</v>
      </c>
      <c r="E9" s="379" t="s">
        <v>634</v>
      </c>
      <c r="F9" s="381" t="s">
        <v>529</v>
      </c>
      <c r="G9" s="390">
        <v>2007</v>
      </c>
      <c r="H9" s="390" t="s">
        <v>512</v>
      </c>
      <c r="I9" s="382">
        <v>2</v>
      </c>
      <c r="J9" s="383">
        <f aca="true" t="shared" si="0" ref="J9:J30">20/I9</f>
        <v>10</v>
      </c>
      <c r="K9" s="33"/>
    </row>
    <row r="10" spans="1:11" ht="36" customHeight="1">
      <c r="A10" s="376">
        <v>3</v>
      </c>
      <c r="B10" s="377">
        <v>3</v>
      </c>
      <c r="C10" s="378" t="s">
        <v>115</v>
      </c>
      <c r="D10" s="379" t="s">
        <v>525</v>
      </c>
      <c r="E10" s="379" t="s">
        <v>513</v>
      </c>
      <c r="F10" s="381" t="s">
        <v>529</v>
      </c>
      <c r="G10" s="390">
        <v>2008</v>
      </c>
      <c r="H10" s="390" t="s">
        <v>514</v>
      </c>
      <c r="I10" s="382">
        <v>3</v>
      </c>
      <c r="J10" s="383">
        <f t="shared" si="0"/>
        <v>6.666666666666667</v>
      </c>
      <c r="K10" s="33"/>
    </row>
    <row r="11" spans="1:11" ht="31.5">
      <c r="A11" s="376">
        <v>4</v>
      </c>
      <c r="B11" s="377">
        <v>4</v>
      </c>
      <c r="C11" s="115" t="s">
        <v>116</v>
      </c>
      <c r="D11" s="379" t="s">
        <v>523</v>
      </c>
      <c r="E11" s="379" t="s">
        <v>513</v>
      </c>
      <c r="F11" s="381" t="s">
        <v>529</v>
      </c>
      <c r="G11" s="380">
        <v>2008</v>
      </c>
      <c r="H11" s="380" t="s">
        <v>516</v>
      </c>
      <c r="I11" s="382">
        <v>3</v>
      </c>
      <c r="J11" s="383">
        <f t="shared" si="0"/>
        <v>6.666666666666667</v>
      </c>
      <c r="K11" s="33"/>
    </row>
    <row r="12" spans="1:11" ht="31.5">
      <c r="A12" s="376">
        <v>5</v>
      </c>
      <c r="B12" s="377"/>
      <c r="C12" s="459" t="s">
        <v>117</v>
      </c>
      <c r="D12" s="384" t="s">
        <v>515</v>
      </c>
      <c r="E12" s="379" t="s">
        <v>118</v>
      </c>
      <c r="F12" s="402" t="s">
        <v>119</v>
      </c>
      <c r="G12" s="391">
        <v>2008</v>
      </c>
      <c r="H12" s="391" t="s">
        <v>516</v>
      </c>
      <c r="I12" s="392">
        <v>2</v>
      </c>
      <c r="J12" s="385">
        <f t="shared" si="0"/>
        <v>10</v>
      </c>
      <c r="K12" s="33"/>
    </row>
    <row r="13" spans="1:11" ht="42.75" customHeight="1">
      <c r="A13" s="376">
        <v>6</v>
      </c>
      <c r="B13" s="377">
        <v>5</v>
      </c>
      <c r="C13" s="379" t="s">
        <v>120</v>
      </c>
      <c r="D13" s="379" t="s">
        <v>571</v>
      </c>
      <c r="E13" s="379" t="s">
        <v>513</v>
      </c>
      <c r="F13" s="381" t="s">
        <v>529</v>
      </c>
      <c r="G13" s="390">
        <v>2008</v>
      </c>
      <c r="H13" s="390" t="s">
        <v>517</v>
      </c>
      <c r="I13" s="382">
        <v>3</v>
      </c>
      <c r="J13" s="383">
        <f t="shared" si="0"/>
        <v>6.666666666666667</v>
      </c>
      <c r="K13" s="33"/>
    </row>
    <row r="14" spans="1:11" ht="78.75">
      <c r="A14" s="376">
        <v>7</v>
      </c>
      <c r="B14" s="377">
        <v>6</v>
      </c>
      <c r="C14" s="379" t="s">
        <v>121</v>
      </c>
      <c r="D14" s="379" t="s">
        <v>625</v>
      </c>
      <c r="E14" s="379" t="s">
        <v>633</v>
      </c>
      <c r="F14" s="381" t="s">
        <v>663</v>
      </c>
      <c r="G14" s="390">
        <v>2009</v>
      </c>
      <c r="H14" s="390" t="s">
        <v>518</v>
      </c>
      <c r="I14" s="382">
        <v>2</v>
      </c>
      <c r="J14" s="383">
        <f t="shared" si="0"/>
        <v>10</v>
      </c>
      <c r="K14" s="33"/>
    </row>
    <row r="15" spans="1:11" ht="48" customHeight="1">
      <c r="A15" s="376">
        <v>8</v>
      </c>
      <c r="B15" s="377">
        <v>7</v>
      </c>
      <c r="C15" s="379" t="s">
        <v>122</v>
      </c>
      <c r="D15" s="379" t="s">
        <v>626</v>
      </c>
      <c r="E15" s="379" t="s">
        <v>635</v>
      </c>
      <c r="F15" s="381" t="s">
        <v>664</v>
      </c>
      <c r="G15" s="380">
        <v>2010</v>
      </c>
      <c r="H15" s="381" t="s">
        <v>520</v>
      </c>
      <c r="I15" s="382">
        <v>2</v>
      </c>
      <c r="J15" s="383">
        <f t="shared" si="0"/>
        <v>10</v>
      </c>
      <c r="K15" s="33"/>
    </row>
    <row r="16" spans="1:11" ht="47.25">
      <c r="A16" s="376">
        <v>9</v>
      </c>
      <c r="B16" s="377">
        <v>8</v>
      </c>
      <c r="C16" s="177" t="s">
        <v>123</v>
      </c>
      <c r="D16" s="379" t="s">
        <v>519</v>
      </c>
      <c r="E16" s="379" t="s">
        <v>513</v>
      </c>
      <c r="F16" s="381" t="s">
        <v>529</v>
      </c>
      <c r="G16" s="380">
        <v>2010</v>
      </c>
      <c r="H16" s="381" t="s">
        <v>521</v>
      </c>
      <c r="I16" s="382">
        <v>3</v>
      </c>
      <c r="J16" s="383">
        <f t="shared" si="0"/>
        <v>6.666666666666667</v>
      </c>
      <c r="K16" s="33"/>
    </row>
    <row r="17" spans="1:11" ht="75.75" customHeight="1">
      <c r="A17" s="376">
        <v>10</v>
      </c>
      <c r="B17" s="377">
        <v>9</v>
      </c>
      <c r="C17" s="177" t="s">
        <v>124</v>
      </c>
      <c r="D17" s="379" t="s">
        <v>627</v>
      </c>
      <c r="E17" s="379" t="s">
        <v>636</v>
      </c>
      <c r="F17" s="381" t="s">
        <v>665</v>
      </c>
      <c r="G17" s="390">
        <v>2010</v>
      </c>
      <c r="H17" s="390" t="s">
        <v>522</v>
      </c>
      <c r="I17" s="382">
        <v>2</v>
      </c>
      <c r="J17" s="383">
        <f t="shared" si="0"/>
        <v>10</v>
      </c>
      <c r="K17" s="33"/>
    </row>
    <row r="18" spans="1:11" ht="78.75">
      <c r="A18" s="376">
        <v>11</v>
      </c>
      <c r="B18" s="377">
        <v>10</v>
      </c>
      <c r="C18" s="177" t="s">
        <v>125</v>
      </c>
      <c r="D18" s="379" t="s">
        <v>628</v>
      </c>
      <c r="E18" s="379" t="s">
        <v>637</v>
      </c>
      <c r="F18" s="381" t="s">
        <v>664</v>
      </c>
      <c r="G18" s="380">
        <v>2011</v>
      </c>
      <c r="H18" s="381" t="s">
        <v>524</v>
      </c>
      <c r="I18" s="382" t="s">
        <v>352</v>
      </c>
      <c r="J18" s="383">
        <f t="shared" si="0"/>
        <v>10</v>
      </c>
      <c r="K18" s="33"/>
    </row>
    <row r="19" spans="1:11" ht="78.75">
      <c r="A19" s="376">
        <v>12</v>
      </c>
      <c r="B19" s="377">
        <v>11</v>
      </c>
      <c r="C19" s="378" t="s">
        <v>611</v>
      </c>
      <c r="D19" s="379" t="s">
        <v>629</v>
      </c>
      <c r="E19" s="379" t="s">
        <v>638</v>
      </c>
      <c r="F19" s="381" t="s">
        <v>664</v>
      </c>
      <c r="G19" s="380">
        <v>2011</v>
      </c>
      <c r="H19" s="381" t="s">
        <v>524</v>
      </c>
      <c r="I19" s="382">
        <v>2</v>
      </c>
      <c r="J19" s="383">
        <f t="shared" si="0"/>
        <v>10</v>
      </c>
      <c r="K19" s="33"/>
    </row>
    <row r="20" spans="1:11" ht="52.5" customHeight="1">
      <c r="A20" s="376">
        <v>13</v>
      </c>
      <c r="B20" s="377"/>
      <c r="C20" s="378" t="s">
        <v>126</v>
      </c>
      <c r="D20" s="379" t="s">
        <v>106</v>
      </c>
      <c r="E20" s="379" t="s">
        <v>513</v>
      </c>
      <c r="F20" s="381" t="s">
        <v>529</v>
      </c>
      <c r="G20" s="380">
        <v>2010</v>
      </c>
      <c r="H20" s="381" t="s">
        <v>524</v>
      </c>
      <c r="I20" s="382">
        <v>3</v>
      </c>
      <c r="J20" s="383">
        <f t="shared" si="0"/>
        <v>6.666666666666667</v>
      </c>
      <c r="K20" s="33"/>
    </row>
    <row r="21" spans="1:10" ht="78.75">
      <c r="A21" s="376">
        <v>14</v>
      </c>
      <c r="B21" s="377">
        <v>12</v>
      </c>
      <c r="C21" s="393" t="s">
        <v>592</v>
      </c>
      <c r="D21" s="378" t="s">
        <v>630</v>
      </c>
      <c r="E21" s="379" t="s">
        <v>639</v>
      </c>
      <c r="F21" s="381" t="s">
        <v>664</v>
      </c>
      <c r="G21" s="380">
        <v>2011</v>
      </c>
      <c r="H21" s="381" t="s">
        <v>524</v>
      </c>
      <c r="I21" s="382">
        <v>1</v>
      </c>
      <c r="J21" s="383">
        <f t="shared" si="0"/>
        <v>20</v>
      </c>
    </row>
    <row r="22" spans="1:10" ht="83.25" customHeight="1">
      <c r="A22" s="376">
        <v>15</v>
      </c>
      <c r="B22" s="377">
        <v>13</v>
      </c>
      <c r="C22" s="177" t="s">
        <v>127</v>
      </c>
      <c r="D22" s="379" t="s">
        <v>515</v>
      </c>
      <c r="E22" s="379" t="s">
        <v>666</v>
      </c>
      <c r="F22" s="381" t="s">
        <v>667</v>
      </c>
      <c r="G22" s="390">
        <v>2011</v>
      </c>
      <c r="H22" s="390" t="s">
        <v>526</v>
      </c>
      <c r="I22" s="382">
        <v>2</v>
      </c>
      <c r="J22" s="383">
        <f t="shared" si="0"/>
        <v>10</v>
      </c>
    </row>
    <row r="23" spans="1:10" ht="90" customHeight="1">
      <c r="A23" s="394">
        <v>16</v>
      </c>
      <c r="B23" s="389">
        <v>17</v>
      </c>
      <c r="C23" s="401" t="s">
        <v>128</v>
      </c>
      <c r="D23" s="460" t="s">
        <v>129</v>
      </c>
      <c r="E23" s="379" t="s">
        <v>130</v>
      </c>
      <c r="F23" s="402" t="s">
        <v>131</v>
      </c>
      <c r="G23" s="391">
        <v>2012</v>
      </c>
      <c r="H23" s="461" t="s">
        <v>132</v>
      </c>
      <c r="I23" s="395">
        <v>3</v>
      </c>
      <c r="J23" s="396">
        <f t="shared" si="0"/>
        <v>6.666666666666667</v>
      </c>
    </row>
    <row r="24" spans="1:10" ht="47.25">
      <c r="A24" s="376">
        <v>17</v>
      </c>
      <c r="B24" s="377">
        <v>15</v>
      </c>
      <c r="C24" s="397" t="s">
        <v>592</v>
      </c>
      <c r="D24" s="379" t="s">
        <v>631</v>
      </c>
      <c r="E24" s="379" t="s">
        <v>511</v>
      </c>
      <c r="F24" s="381" t="s">
        <v>664</v>
      </c>
      <c r="G24" s="390">
        <v>2012</v>
      </c>
      <c r="H24" s="390" t="s">
        <v>527</v>
      </c>
      <c r="I24" s="382">
        <v>1</v>
      </c>
      <c r="J24" s="398">
        <f t="shared" si="0"/>
        <v>20</v>
      </c>
    </row>
    <row r="25" spans="1:10" ht="78.75">
      <c r="A25" s="376">
        <v>18</v>
      </c>
      <c r="B25" s="377">
        <v>21</v>
      </c>
      <c r="C25" s="378" t="s">
        <v>133</v>
      </c>
      <c r="D25" s="379" t="s">
        <v>632</v>
      </c>
      <c r="E25" s="379" t="s">
        <v>640</v>
      </c>
      <c r="F25" s="381" t="s">
        <v>668</v>
      </c>
      <c r="G25" s="380">
        <v>2013</v>
      </c>
      <c r="H25" s="381" t="s">
        <v>528</v>
      </c>
      <c r="I25" s="399">
        <v>7</v>
      </c>
      <c r="J25" s="398">
        <f t="shared" si="0"/>
        <v>2.857142857142857</v>
      </c>
    </row>
    <row r="26" spans="1:10" ht="78.75">
      <c r="A26" s="376">
        <v>19</v>
      </c>
      <c r="B26" s="377"/>
      <c r="C26" s="452" t="s">
        <v>201</v>
      </c>
      <c r="D26" s="379" t="s">
        <v>211</v>
      </c>
      <c r="E26" s="379" t="s">
        <v>212</v>
      </c>
      <c r="F26" s="381" t="s">
        <v>213</v>
      </c>
      <c r="G26" s="380">
        <v>2013</v>
      </c>
      <c r="H26" s="381" t="s">
        <v>214</v>
      </c>
      <c r="I26" s="399">
        <v>6</v>
      </c>
      <c r="J26" s="398">
        <f t="shared" si="0"/>
        <v>3.3333333333333335</v>
      </c>
    </row>
    <row r="27" spans="1:10" ht="47.25">
      <c r="A27" s="376">
        <v>20</v>
      </c>
      <c r="B27" s="377"/>
      <c r="C27" s="378" t="s">
        <v>134</v>
      </c>
      <c r="D27" s="379" t="s">
        <v>215</v>
      </c>
      <c r="E27" s="379" t="s">
        <v>216</v>
      </c>
      <c r="F27" s="381" t="s">
        <v>217</v>
      </c>
      <c r="G27" s="380">
        <v>2016</v>
      </c>
      <c r="H27" s="379" t="s">
        <v>216</v>
      </c>
      <c r="I27" s="399">
        <v>6</v>
      </c>
      <c r="J27" s="398">
        <f t="shared" si="0"/>
        <v>3.3333333333333335</v>
      </c>
    </row>
    <row r="28" spans="1:10" ht="63">
      <c r="A28" s="376">
        <v>21</v>
      </c>
      <c r="B28" s="377"/>
      <c r="C28" s="400" t="s">
        <v>202</v>
      </c>
      <c r="D28" s="401" t="s">
        <v>135</v>
      </c>
      <c r="E28" s="379" t="s">
        <v>136</v>
      </c>
      <c r="F28" s="402" t="s">
        <v>137</v>
      </c>
      <c r="G28" s="391">
        <v>2014</v>
      </c>
      <c r="H28" s="403" t="s">
        <v>138</v>
      </c>
      <c r="I28" s="395">
        <v>4</v>
      </c>
      <c r="J28" s="396">
        <f t="shared" si="0"/>
        <v>5</v>
      </c>
    </row>
    <row r="29" spans="1:10" ht="94.5">
      <c r="A29" s="394">
        <v>22</v>
      </c>
      <c r="B29" s="389">
        <v>30</v>
      </c>
      <c r="C29" s="400" t="s">
        <v>203</v>
      </c>
      <c r="D29" s="401" t="s">
        <v>141</v>
      </c>
      <c r="E29" s="379" t="s">
        <v>142</v>
      </c>
      <c r="F29" s="402" t="s">
        <v>143</v>
      </c>
      <c r="G29" s="391">
        <v>2015</v>
      </c>
      <c r="H29" s="403" t="s">
        <v>144</v>
      </c>
      <c r="I29" s="395">
        <v>4</v>
      </c>
      <c r="J29" s="396">
        <f t="shared" si="0"/>
        <v>5</v>
      </c>
    </row>
    <row r="30" spans="1:10" ht="126">
      <c r="A30" s="376">
        <v>23</v>
      </c>
      <c r="B30" s="377"/>
      <c r="C30" s="378" t="s">
        <v>145</v>
      </c>
      <c r="D30" s="379" t="s">
        <v>234</v>
      </c>
      <c r="E30" s="379" t="s">
        <v>235</v>
      </c>
      <c r="F30" s="373" t="s">
        <v>236</v>
      </c>
      <c r="G30" s="62">
        <v>2015</v>
      </c>
      <c r="H30" s="62" t="s">
        <v>237</v>
      </c>
      <c r="I30" s="399">
        <v>8</v>
      </c>
      <c r="J30" s="398">
        <f t="shared" si="0"/>
        <v>2.5</v>
      </c>
    </row>
    <row r="31" ht="11.25">
      <c r="B31" s="73"/>
    </row>
    <row r="32" ht="11.25">
      <c r="B32" s="73"/>
    </row>
    <row r="33" spans="2:9" ht="12.75">
      <c r="B33" s="73"/>
      <c r="C33" s="404" t="s">
        <v>569</v>
      </c>
      <c r="H33" s="404" t="s">
        <v>448</v>
      </c>
      <c r="I33" s="404"/>
    </row>
    <row r="34" spans="2:9" ht="12.75">
      <c r="B34" s="73"/>
      <c r="C34" s="404" t="s">
        <v>570</v>
      </c>
      <c r="H34" s="404" t="s">
        <v>210</v>
      </c>
      <c r="I34" s="404"/>
    </row>
    <row r="35" ht="11.25">
      <c r="B35" s="73"/>
    </row>
    <row r="36" ht="11.25">
      <c r="B36" s="73"/>
    </row>
    <row r="37" ht="11.25">
      <c r="B37" s="73"/>
    </row>
    <row r="38" ht="11.25">
      <c r="B38" s="73"/>
    </row>
    <row r="39" ht="11.25">
      <c r="B39" s="73"/>
    </row>
    <row r="40" ht="11.25">
      <c r="B40" s="73"/>
    </row>
    <row r="41" ht="11.25">
      <c r="B41" s="73"/>
    </row>
    <row r="42" ht="11.25">
      <c r="B42" s="73"/>
    </row>
    <row r="43" ht="11.25">
      <c r="B43" s="73"/>
    </row>
    <row r="44" ht="11.25">
      <c r="B44" s="73"/>
    </row>
    <row r="45" ht="11.25">
      <c r="B45" s="73"/>
    </row>
    <row r="46" ht="11.25">
      <c r="B46" s="73"/>
    </row>
    <row r="47" ht="11.25">
      <c r="B47" s="73"/>
    </row>
    <row r="48" ht="11.25">
      <c r="B48" s="73"/>
    </row>
    <row r="49" ht="11.25">
      <c r="B49" s="73"/>
    </row>
    <row r="50" ht="11.25">
      <c r="B50" s="73"/>
    </row>
    <row r="51" ht="11.25">
      <c r="B51" s="73"/>
    </row>
    <row r="52" ht="11.25">
      <c r="B52" s="73"/>
    </row>
    <row r="53" ht="11.25">
      <c r="B53" s="73"/>
    </row>
    <row r="54" ht="11.25">
      <c r="B54" s="73"/>
    </row>
    <row r="55" ht="11.25">
      <c r="B55" s="73"/>
    </row>
    <row r="56" ht="11.25">
      <c r="B56" s="73"/>
    </row>
    <row r="57" ht="11.25">
      <c r="B57" s="73"/>
    </row>
    <row r="58" ht="11.25">
      <c r="B58" s="73"/>
    </row>
    <row r="59" ht="11.25">
      <c r="B59" s="73"/>
    </row>
    <row r="60" ht="11.25">
      <c r="B60" s="73"/>
    </row>
    <row r="61" ht="11.25">
      <c r="B61" s="73"/>
    </row>
    <row r="62" ht="11.25">
      <c r="B62" s="73"/>
    </row>
    <row r="63" ht="11.25">
      <c r="B63" s="73"/>
    </row>
    <row r="64" ht="11.25">
      <c r="B64" s="73"/>
    </row>
    <row r="65" ht="11.25">
      <c r="B65" s="73"/>
    </row>
    <row r="66" ht="11.25">
      <c r="B66" s="73"/>
    </row>
    <row r="67" ht="11.25">
      <c r="B67" s="73"/>
    </row>
    <row r="68" ht="11.25">
      <c r="B68" s="73"/>
    </row>
    <row r="69" ht="11.25">
      <c r="B69" s="73"/>
    </row>
    <row r="70" ht="11.25">
      <c r="B70" s="73"/>
    </row>
    <row r="71" ht="11.25">
      <c r="B71" s="73"/>
    </row>
    <row r="72" ht="11.25">
      <c r="B72" s="73"/>
    </row>
    <row r="73" ht="11.25">
      <c r="B73" s="73"/>
    </row>
    <row r="74" ht="11.25">
      <c r="B74" s="73"/>
    </row>
  </sheetData>
  <sheetProtection/>
  <mergeCells count="1">
    <mergeCell ref="B4:D5"/>
  </mergeCells>
  <printOptions horizontalCentered="1"/>
  <pageMargins left="0.75" right="0.75" top="0.7" bottom="0.49" header="0.5" footer="0.31"/>
  <pageSetup horizontalDpi="600" verticalDpi="600" orientation="portrait"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N62"/>
  <sheetViews>
    <sheetView view="pageLayout" zoomScale="70" zoomScaleNormal="70" zoomScalePageLayoutView="70" workbookViewId="0" topLeftCell="A1">
      <selection activeCell="A1" sqref="A1:L16"/>
    </sheetView>
  </sheetViews>
  <sheetFormatPr defaultColWidth="9.140625" defaultRowHeight="11.25"/>
  <cols>
    <col min="1" max="1" width="6.140625" style="0" customWidth="1"/>
    <col min="2" max="2" width="52.140625" style="0" customWidth="1"/>
    <col min="3" max="3" width="49.7109375" style="0" customWidth="1"/>
    <col min="4" max="4" width="23.57421875" style="0" customWidth="1"/>
    <col min="5" max="5" width="16.421875" style="0" customWidth="1"/>
    <col min="6" max="6" width="12.7109375" style="0" customWidth="1"/>
    <col min="7" max="7" width="15.7109375" style="0" customWidth="1"/>
    <col min="8" max="8" width="11.421875" style="0" customWidth="1"/>
    <col min="9" max="9" width="11.8515625" style="0" customWidth="1"/>
    <col min="10" max="10" width="11.57421875" style="0" customWidth="1"/>
    <col min="11" max="11" width="12.00390625" style="0" customWidth="1"/>
    <col min="12" max="12" width="21.28125" style="0" customWidth="1"/>
  </cols>
  <sheetData>
    <row r="1" spans="1:12" ht="12.75">
      <c r="A1" s="212" t="s">
        <v>721</v>
      </c>
      <c r="B1" s="213"/>
      <c r="C1" s="213"/>
      <c r="D1" s="213"/>
      <c r="E1" s="213"/>
      <c r="F1" s="213"/>
      <c r="G1" s="213"/>
      <c r="H1" s="213"/>
      <c r="I1" s="213"/>
      <c r="J1" s="213"/>
      <c r="K1" s="213"/>
      <c r="L1" s="213"/>
    </row>
    <row r="2" spans="1:12" ht="12.75">
      <c r="A2" s="450" t="s">
        <v>486</v>
      </c>
      <c r="B2" s="213"/>
      <c r="C2" s="213"/>
      <c r="D2" s="213"/>
      <c r="E2" s="213"/>
      <c r="F2" s="213"/>
      <c r="G2" s="213"/>
      <c r="H2" s="213"/>
      <c r="I2" s="213"/>
      <c r="J2" s="213"/>
      <c r="K2" s="213"/>
      <c r="L2" s="213"/>
    </row>
    <row r="3" spans="1:12" s="1" customFormat="1" ht="12.75">
      <c r="A3" s="454" t="s">
        <v>205</v>
      </c>
      <c r="B3" s="232"/>
      <c r="C3" s="213"/>
      <c r="D3" s="213"/>
      <c r="E3" s="213"/>
      <c r="F3" s="213"/>
      <c r="G3" s="213"/>
      <c r="H3" s="213"/>
      <c r="I3" s="213"/>
      <c r="J3" s="213"/>
      <c r="K3" s="213"/>
      <c r="L3" s="213"/>
    </row>
    <row r="4" spans="1:12" s="1" customFormat="1" ht="21" customHeight="1">
      <c r="A4" s="538" t="s">
        <v>393</v>
      </c>
      <c r="B4" s="538"/>
      <c r="C4" s="538"/>
      <c r="D4" s="210"/>
      <c r="E4" s="210"/>
      <c r="F4" s="210"/>
      <c r="G4" s="213"/>
      <c r="H4" s="213"/>
      <c r="I4" s="213"/>
      <c r="J4" s="213"/>
      <c r="K4" s="213"/>
      <c r="L4" s="213"/>
    </row>
    <row r="5" spans="1:12" s="1" customFormat="1" ht="25.5" customHeight="1">
      <c r="A5" s="538"/>
      <c r="B5" s="538"/>
      <c r="C5" s="538"/>
      <c r="D5" s="233"/>
      <c r="E5" s="538" t="s">
        <v>579</v>
      </c>
      <c r="F5" s="538"/>
      <c r="G5" s="229"/>
      <c r="H5" s="229"/>
      <c r="I5" s="209"/>
      <c r="J5" s="209"/>
      <c r="K5" s="213"/>
      <c r="L5" s="213"/>
    </row>
    <row r="6" spans="1:12" ht="25.5" customHeight="1">
      <c r="A6" s="234"/>
      <c r="B6" s="218"/>
      <c r="C6" s="218"/>
      <c r="D6" s="233"/>
      <c r="E6" s="538" t="s">
        <v>580</v>
      </c>
      <c r="F6" s="538"/>
      <c r="G6" s="218"/>
      <c r="H6" s="218"/>
      <c r="I6" s="218"/>
      <c r="J6" s="218"/>
      <c r="K6" s="213"/>
      <c r="L6" s="213"/>
    </row>
    <row r="7" spans="1:12" ht="12.75">
      <c r="A7" s="234"/>
      <c r="B7" s="218"/>
      <c r="C7" s="218"/>
      <c r="D7" s="218"/>
      <c r="E7" s="218"/>
      <c r="F7" s="218"/>
      <c r="G7" s="218"/>
      <c r="H7" s="218"/>
      <c r="I7" s="218"/>
      <c r="J7" s="218"/>
      <c r="K7" s="213"/>
      <c r="L7" s="213"/>
    </row>
    <row r="8" spans="1:12" ht="16.5" thickBot="1">
      <c r="A8" s="166"/>
      <c r="B8" s="165"/>
      <c r="C8" s="165"/>
      <c r="D8" s="165"/>
      <c r="E8" s="165"/>
      <c r="F8" s="165"/>
      <c r="G8" s="165"/>
      <c r="H8" s="165"/>
      <c r="I8" s="165"/>
      <c r="J8" s="165"/>
      <c r="K8" s="165"/>
      <c r="L8" s="165"/>
    </row>
    <row r="9" spans="1:12" ht="45.75" customHeight="1" thickBot="1">
      <c r="A9" s="543" t="s">
        <v>296</v>
      </c>
      <c r="B9" s="543" t="s">
        <v>302</v>
      </c>
      <c r="C9" s="543" t="s">
        <v>297</v>
      </c>
      <c r="D9" s="543" t="s">
        <v>298</v>
      </c>
      <c r="E9" s="543" t="s">
        <v>308</v>
      </c>
      <c r="F9" s="543" t="s">
        <v>307</v>
      </c>
      <c r="G9" s="543" t="s">
        <v>299</v>
      </c>
      <c r="H9" s="545" t="s">
        <v>300</v>
      </c>
      <c r="I9" s="546"/>
      <c r="J9" s="235" t="s">
        <v>344</v>
      </c>
      <c r="K9" s="235" t="s">
        <v>344</v>
      </c>
      <c r="L9" s="235" t="s">
        <v>479</v>
      </c>
    </row>
    <row r="10" spans="1:12" ht="13.5" thickBot="1">
      <c r="A10" s="544"/>
      <c r="B10" s="544"/>
      <c r="C10" s="544"/>
      <c r="D10" s="544"/>
      <c r="E10" s="544"/>
      <c r="F10" s="544"/>
      <c r="G10" s="544"/>
      <c r="H10" s="235" t="s">
        <v>477</v>
      </c>
      <c r="I10" s="235" t="s">
        <v>303</v>
      </c>
      <c r="J10" s="235" t="s">
        <v>478</v>
      </c>
      <c r="K10" s="235" t="s">
        <v>303</v>
      </c>
      <c r="L10" s="235"/>
    </row>
    <row r="11" spans="1:12" ht="22.5" customHeight="1">
      <c r="A11" s="166"/>
      <c r="B11" s="165"/>
      <c r="C11" s="165"/>
      <c r="D11" s="165"/>
      <c r="E11" s="165"/>
      <c r="F11" s="165"/>
      <c r="G11" s="165"/>
      <c r="H11" s="165"/>
      <c r="I11" s="165"/>
      <c r="J11" s="183">
        <f>SUM(J12:J302)</f>
        <v>90</v>
      </c>
      <c r="K11" s="183">
        <f>SUM(K12:K102)</f>
        <v>40</v>
      </c>
      <c r="L11" s="165"/>
    </row>
    <row r="12" spans="1:12" ht="78.75">
      <c r="A12" s="277">
        <v>1</v>
      </c>
      <c r="B12" s="278" t="s">
        <v>722</v>
      </c>
      <c r="C12" s="413" t="s">
        <v>530</v>
      </c>
      <c r="D12" s="280" t="s">
        <v>531</v>
      </c>
      <c r="E12" s="281">
        <v>2010</v>
      </c>
      <c r="F12" s="282">
        <v>1</v>
      </c>
      <c r="G12" s="280" t="s">
        <v>532</v>
      </c>
      <c r="H12" s="282" t="s">
        <v>315</v>
      </c>
      <c r="I12" s="282" t="s">
        <v>306</v>
      </c>
      <c r="J12" s="281">
        <f>IF(H12="X",30*F12,0)</f>
        <v>0</v>
      </c>
      <c r="K12" s="281">
        <f>IF(I12="X",10*F12,0)</f>
        <v>10</v>
      </c>
      <c r="L12" s="283"/>
    </row>
    <row r="13" spans="1:12" ht="63">
      <c r="A13" s="277">
        <v>2</v>
      </c>
      <c r="B13" s="279" t="s">
        <v>641</v>
      </c>
      <c r="C13" s="453" t="s">
        <v>204</v>
      </c>
      <c r="D13" s="280" t="s">
        <v>533</v>
      </c>
      <c r="E13" s="282">
        <v>2013</v>
      </c>
      <c r="F13" s="282">
        <v>1</v>
      </c>
      <c r="G13" s="280" t="s">
        <v>534</v>
      </c>
      <c r="H13" s="282" t="s">
        <v>306</v>
      </c>
      <c r="I13" s="282" t="s">
        <v>315</v>
      </c>
      <c r="J13" s="281">
        <f>IF(H13="X",30*F13,0)</f>
        <v>30</v>
      </c>
      <c r="K13" s="281">
        <f>IF(I13="X",15*F13,0)</f>
        <v>0</v>
      </c>
      <c r="L13" s="283"/>
    </row>
    <row r="14" spans="1:14" ht="123" customHeight="1">
      <c r="A14" s="277">
        <v>3</v>
      </c>
      <c r="B14" s="279" t="s">
        <v>176</v>
      </c>
      <c r="C14" s="284" t="s">
        <v>177</v>
      </c>
      <c r="D14" s="280" t="s">
        <v>179</v>
      </c>
      <c r="E14" s="282">
        <v>2016</v>
      </c>
      <c r="F14" s="282">
        <v>2</v>
      </c>
      <c r="G14" s="280" t="s">
        <v>178</v>
      </c>
      <c r="H14" s="282" t="s">
        <v>306</v>
      </c>
      <c r="I14" s="282" t="s">
        <v>315</v>
      </c>
      <c r="J14" s="281">
        <f>IF(H14="X",30*F14,0)</f>
        <v>60</v>
      </c>
      <c r="K14" s="281">
        <f>IF(I14="X",15*F14,0)</f>
        <v>0</v>
      </c>
      <c r="L14" s="283"/>
      <c r="M14" s="53"/>
      <c r="N14" s="53"/>
    </row>
    <row r="15" spans="1:14" ht="87.75" customHeight="1">
      <c r="A15" s="277">
        <v>4</v>
      </c>
      <c r="B15" s="413" t="s">
        <v>268</v>
      </c>
      <c r="C15" s="453" t="s">
        <v>658</v>
      </c>
      <c r="D15" s="280" t="s">
        <v>657</v>
      </c>
      <c r="E15" s="282">
        <v>2016</v>
      </c>
      <c r="F15" s="282">
        <v>1</v>
      </c>
      <c r="G15" s="456" t="s">
        <v>659</v>
      </c>
      <c r="H15" s="282"/>
      <c r="I15" s="455" t="s">
        <v>306</v>
      </c>
      <c r="J15" s="281">
        <f>IF(H15="X",30*F15,0)</f>
        <v>0</v>
      </c>
      <c r="K15" s="281">
        <f>IF(I15="X",15*F15,0)</f>
        <v>15</v>
      </c>
      <c r="L15" s="283"/>
      <c r="M15" s="53"/>
      <c r="N15" s="53"/>
    </row>
    <row r="16" spans="1:14" ht="86.25" customHeight="1">
      <c r="A16" s="277">
        <v>5</v>
      </c>
      <c r="B16" s="413" t="s">
        <v>268</v>
      </c>
      <c r="C16" s="453" t="s">
        <v>267</v>
      </c>
      <c r="D16" s="280" t="s">
        <v>657</v>
      </c>
      <c r="E16" s="282">
        <v>2016</v>
      </c>
      <c r="F16" s="282">
        <v>1</v>
      </c>
      <c r="G16" s="456" t="s">
        <v>659</v>
      </c>
      <c r="H16" s="282"/>
      <c r="I16" s="455" t="s">
        <v>306</v>
      </c>
      <c r="J16" s="281">
        <f>IF(H16="X",30*F16,0)</f>
        <v>0</v>
      </c>
      <c r="K16" s="281">
        <f>IF(I16="X",15*F16,0)</f>
        <v>15</v>
      </c>
      <c r="L16" s="283"/>
      <c r="M16" s="53"/>
      <c r="N16" s="53"/>
    </row>
    <row r="17" spans="1:14" ht="184.5" customHeight="1">
      <c r="A17" s="89"/>
      <c r="B17" s="98"/>
      <c r="C17" s="100"/>
      <c r="D17" s="132"/>
      <c r="E17" s="129"/>
      <c r="F17" s="129"/>
      <c r="G17" s="133"/>
      <c r="H17" s="129"/>
      <c r="I17" s="129"/>
      <c r="J17" s="131"/>
      <c r="K17" s="131"/>
      <c r="L17" s="131"/>
      <c r="M17" s="53"/>
      <c r="N17" s="53"/>
    </row>
    <row r="18" spans="1:14" ht="92.25" customHeight="1">
      <c r="A18" s="89"/>
      <c r="B18" s="98"/>
      <c r="C18" s="100"/>
      <c r="D18" s="132"/>
      <c r="E18" s="129"/>
      <c r="F18" s="129"/>
      <c r="G18" s="133"/>
      <c r="H18" s="129"/>
      <c r="I18" s="129"/>
      <c r="J18" s="131"/>
      <c r="K18" s="131"/>
      <c r="L18" s="131"/>
      <c r="M18" s="53"/>
      <c r="N18" s="53"/>
    </row>
    <row r="19" spans="1:14" ht="45.75" customHeight="1">
      <c r="A19" s="89"/>
      <c r="B19" s="100"/>
      <c r="C19" s="100"/>
      <c r="D19" s="129"/>
      <c r="E19" s="128"/>
      <c r="F19" s="129"/>
      <c r="G19" s="130"/>
      <c r="H19" s="129"/>
      <c r="I19" s="129"/>
      <c r="J19" s="131"/>
      <c r="K19" s="131"/>
      <c r="L19" s="131"/>
      <c r="M19" s="53"/>
      <c r="N19" s="53"/>
    </row>
    <row r="20" spans="1:14" ht="57.75" customHeight="1">
      <c r="A20" s="89"/>
      <c r="B20" s="98"/>
      <c r="C20" s="100"/>
      <c r="D20" s="91"/>
      <c r="E20" s="92"/>
      <c r="F20" s="92"/>
      <c r="G20" s="134"/>
      <c r="H20" s="92"/>
      <c r="I20" s="92"/>
      <c r="J20" s="53"/>
      <c r="K20" s="53"/>
      <c r="L20" s="53"/>
      <c r="M20" s="53"/>
      <c r="N20" s="53"/>
    </row>
    <row r="21" spans="1:14" ht="11.25">
      <c r="A21" s="95"/>
      <c r="B21" s="53"/>
      <c r="C21" s="53"/>
      <c r="D21" s="53"/>
      <c r="E21" s="53"/>
      <c r="F21" s="53"/>
      <c r="G21" s="53"/>
      <c r="H21" s="53"/>
      <c r="I21" s="53"/>
      <c r="J21" s="53"/>
      <c r="K21" s="53"/>
      <c r="L21" s="53"/>
      <c r="M21" s="53"/>
      <c r="N21" s="53"/>
    </row>
    <row r="22" spans="1:14" ht="11.25">
      <c r="A22" s="95"/>
      <c r="B22" s="53"/>
      <c r="C22" s="135"/>
      <c r="D22" s="135"/>
      <c r="E22" s="135"/>
      <c r="F22" s="53"/>
      <c r="G22" s="53"/>
      <c r="H22" s="53"/>
      <c r="I22" s="53"/>
      <c r="J22" s="53"/>
      <c r="K22" s="53"/>
      <c r="L22" s="53"/>
      <c r="M22" s="53"/>
      <c r="N22" s="53"/>
    </row>
    <row r="23" ht="11.25">
      <c r="A23" s="73"/>
    </row>
    <row r="24" ht="11.25">
      <c r="A24" s="73"/>
    </row>
    <row r="25" ht="11.25">
      <c r="A25" s="73"/>
    </row>
    <row r="26" ht="11.25">
      <c r="A26" s="73"/>
    </row>
    <row r="27" ht="11.25">
      <c r="A27" s="73"/>
    </row>
    <row r="28" ht="11.25">
      <c r="A28" s="73"/>
    </row>
    <row r="29" ht="11.25">
      <c r="A29" s="73"/>
    </row>
    <row r="30" ht="11.25">
      <c r="A30" s="73"/>
    </row>
    <row r="31" ht="11.25">
      <c r="A31" s="73"/>
    </row>
    <row r="32" ht="11.25">
      <c r="A32" s="73"/>
    </row>
    <row r="33" ht="11.25">
      <c r="A33" s="73"/>
    </row>
    <row r="34" ht="11.25">
      <c r="A34" s="73"/>
    </row>
    <row r="35" ht="11.25">
      <c r="A35" s="73"/>
    </row>
    <row r="36" ht="11.25">
      <c r="A36" s="73"/>
    </row>
    <row r="37" ht="11.25">
      <c r="A37" s="73"/>
    </row>
    <row r="38" ht="11.25">
      <c r="A38" s="73"/>
    </row>
    <row r="39" ht="11.25">
      <c r="A39" s="73"/>
    </row>
    <row r="40" ht="11.25">
      <c r="A40" s="73"/>
    </row>
    <row r="41" ht="11.25">
      <c r="A41" s="73"/>
    </row>
    <row r="42" ht="11.25">
      <c r="A42" s="73"/>
    </row>
    <row r="43" ht="11.25">
      <c r="A43" s="73"/>
    </row>
    <row r="44" ht="11.25">
      <c r="A44" s="73"/>
    </row>
    <row r="45" ht="11.25">
      <c r="A45" s="73"/>
    </row>
    <row r="46" ht="11.25">
      <c r="A46" s="73"/>
    </row>
    <row r="47" ht="11.25">
      <c r="A47" s="73"/>
    </row>
    <row r="48" ht="11.25">
      <c r="A48" s="73"/>
    </row>
    <row r="49" ht="11.25">
      <c r="A49" s="73"/>
    </row>
    <row r="50" ht="11.25">
      <c r="A50" s="73"/>
    </row>
    <row r="51" ht="11.25">
      <c r="A51" s="73"/>
    </row>
    <row r="52" ht="11.25">
      <c r="A52" s="73"/>
    </row>
    <row r="53" ht="11.25">
      <c r="A53" s="73"/>
    </row>
    <row r="54" ht="11.25">
      <c r="A54" s="73"/>
    </row>
    <row r="55" ht="11.25">
      <c r="A55" s="73"/>
    </row>
    <row r="56" ht="11.25">
      <c r="A56" s="73"/>
    </row>
    <row r="57" ht="11.25">
      <c r="A57" s="73"/>
    </row>
    <row r="58" ht="11.25">
      <c r="A58" s="73"/>
    </row>
    <row r="59" ht="11.25">
      <c r="A59" s="73"/>
    </row>
    <row r="60" ht="11.25">
      <c r="A60" s="73"/>
    </row>
    <row r="61" ht="11.25">
      <c r="A61" s="73"/>
    </row>
    <row r="62" ht="11.25">
      <c r="A62" s="73"/>
    </row>
  </sheetData>
  <sheetProtection/>
  <mergeCells count="11">
    <mergeCell ref="E9:E10"/>
    <mergeCell ref="G9:G10"/>
    <mergeCell ref="E5:F5"/>
    <mergeCell ref="E6:F6"/>
    <mergeCell ref="A4:C5"/>
    <mergeCell ref="F9:F10"/>
    <mergeCell ref="H9:I9"/>
    <mergeCell ref="A9:A10"/>
    <mergeCell ref="B9:B10"/>
    <mergeCell ref="C9:C10"/>
    <mergeCell ref="D9:D10"/>
  </mergeCells>
  <printOptions horizontalCentered="1"/>
  <pageMargins left="0.37" right="0.25" top="0.7" bottom="0.49" header="0.5" footer="0.31"/>
  <pageSetup fitToHeight="1" fitToWidth="1" horizontalDpi="600" verticalDpi="600" orientation="landscape" paperSize="9" scale="66" r:id="rId1"/>
  <headerFooter alignWithMargins="0">
    <oddFooter>&amp;L&amp;"-,Regular"&amp;10
Director Departament CCTFC
Prof. dr. ing. Florin BELC&amp;R&amp;"-,Regular"&amp;10Candidat
Confdr.ing. Sorin HERBAN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2"/>
  <sheetViews>
    <sheetView view="pageLayout" zoomScale="55" zoomScaleSheetLayoutView="85" zoomScalePageLayoutView="55" workbookViewId="0" topLeftCell="A5">
      <selection activeCell="A1" sqref="A1:L22"/>
    </sheetView>
  </sheetViews>
  <sheetFormatPr defaultColWidth="9.140625" defaultRowHeight="11.25"/>
  <cols>
    <col min="1" max="1" width="6.140625" style="0" customWidth="1"/>
    <col min="2" max="2" width="63.7109375" style="0" customWidth="1"/>
    <col min="3" max="3" width="63.28125" style="0" bestFit="1" customWidth="1"/>
    <col min="4" max="4" width="20.140625" style="0" customWidth="1"/>
    <col min="5" max="5" width="16.57421875" style="0" bestFit="1" customWidth="1"/>
    <col min="6" max="6" width="17.00390625" style="0" customWidth="1"/>
    <col min="7" max="7" width="10.8515625" style="0" customWidth="1"/>
    <col min="8" max="8" width="11.57421875" style="0" customWidth="1"/>
    <col min="9" max="9" width="10.57421875" style="0" customWidth="1"/>
    <col min="10" max="10" width="12.8515625" style="0" customWidth="1"/>
    <col min="11" max="11" width="12.00390625" style="0" customWidth="1"/>
    <col min="12" max="12" width="22.57421875" style="0" customWidth="1"/>
  </cols>
  <sheetData>
    <row r="1" spans="1:12" s="1" customFormat="1" ht="15.75">
      <c r="A1" s="410" t="s">
        <v>721</v>
      </c>
      <c r="B1" s="410"/>
      <c r="C1" s="275"/>
      <c r="D1" s="275"/>
      <c r="E1" s="275"/>
      <c r="F1" s="275"/>
      <c r="G1" s="213"/>
      <c r="H1" s="213"/>
      <c r="I1" s="213"/>
      <c r="J1" s="213"/>
      <c r="K1" s="213"/>
      <c r="L1" s="213"/>
    </row>
    <row r="2" spans="1:12" s="1" customFormat="1" ht="15.75">
      <c r="A2" s="410" t="s">
        <v>486</v>
      </c>
      <c r="B2" s="410"/>
      <c r="C2" s="275"/>
      <c r="D2" s="275"/>
      <c r="E2" s="275"/>
      <c r="F2" s="275"/>
      <c r="G2" s="213"/>
      <c r="H2" s="213"/>
      <c r="I2" s="213"/>
      <c r="J2" s="213"/>
      <c r="K2" s="213"/>
      <c r="L2" s="213"/>
    </row>
    <row r="3" spans="1:12" s="1" customFormat="1" ht="15.75">
      <c r="A3" s="451" t="s">
        <v>175</v>
      </c>
      <c r="B3" s="275"/>
      <c r="C3" s="275"/>
      <c r="D3" s="275"/>
      <c r="E3" s="275"/>
      <c r="F3" s="275"/>
      <c r="G3" s="213"/>
      <c r="H3" s="213"/>
      <c r="I3" s="213"/>
      <c r="J3" s="213"/>
      <c r="K3" s="213"/>
      <c r="L3" s="213"/>
    </row>
    <row r="4" spans="1:12" s="1" customFormat="1" ht="10.5" customHeight="1">
      <c r="A4" s="275"/>
      <c r="B4" s="275"/>
      <c r="C4" s="275"/>
      <c r="D4" s="275"/>
      <c r="E4" s="275"/>
      <c r="F4" s="275"/>
      <c r="G4" s="213"/>
      <c r="H4" s="213"/>
      <c r="I4" s="213"/>
      <c r="J4" s="213"/>
      <c r="K4" s="213"/>
      <c r="L4" s="213"/>
    </row>
    <row r="5" spans="1:12" s="1" customFormat="1" ht="21" customHeight="1">
      <c r="A5" s="542" t="s">
        <v>393</v>
      </c>
      <c r="B5" s="542"/>
      <c r="C5" s="542"/>
      <c r="D5" s="409"/>
      <c r="E5" s="409"/>
      <c r="F5" s="409"/>
      <c r="G5" s="213"/>
      <c r="H5" s="213"/>
      <c r="I5" s="213"/>
      <c r="J5" s="213"/>
      <c r="K5" s="213"/>
      <c r="L5" s="213"/>
    </row>
    <row r="6" spans="1:12" s="1" customFormat="1" ht="12.75" customHeight="1">
      <c r="A6" s="542"/>
      <c r="B6" s="542"/>
      <c r="C6" s="542"/>
      <c r="D6" s="414"/>
      <c r="E6" s="542" t="s">
        <v>572</v>
      </c>
      <c r="F6" s="542"/>
      <c r="G6" s="210"/>
      <c r="H6" s="229"/>
      <c r="I6" s="209"/>
      <c r="J6" s="209"/>
      <c r="K6" s="213"/>
      <c r="L6" s="213"/>
    </row>
    <row r="7" spans="1:12" ht="15.75">
      <c r="A7" s="415"/>
      <c r="B7" s="416"/>
      <c r="C7" s="416"/>
      <c r="D7" s="414"/>
      <c r="E7" s="542" t="s">
        <v>573</v>
      </c>
      <c r="F7" s="542"/>
      <c r="G7" s="210"/>
      <c r="H7" s="218"/>
      <c r="I7" s="218"/>
      <c r="J7" s="218"/>
      <c r="K7" s="213"/>
      <c r="L7" s="213"/>
    </row>
    <row r="8" spans="1:12" ht="12.75">
      <c r="A8" s="234"/>
      <c r="B8" s="218"/>
      <c r="C8" s="218"/>
      <c r="D8" s="218"/>
      <c r="E8" s="218"/>
      <c r="F8" s="218"/>
      <c r="G8" s="218"/>
      <c r="H8" s="218"/>
      <c r="I8" s="218"/>
      <c r="J8" s="218"/>
      <c r="K8" s="213"/>
      <c r="L8" s="213"/>
    </row>
    <row r="9" spans="1:12" ht="13.5" thickBot="1">
      <c r="A9" s="260"/>
      <c r="B9" s="213"/>
      <c r="C9" s="213"/>
      <c r="D9" s="213"/>
      <c r="E9" s="213"/>
      <c r="F9" s="213"/>
      <c r="G9" s="213"/>
      <c r="H9" s="213"/>
      <c r="I9" s="213"/>
      <c r="J9" s="213"/>
      <c r="K9" s="213"/>
      <c r="L9" s="213"/>
    </row>
    <row r="10" spans="1:12" ht="45.75" customHeight="1" thickBot="1">
      <c r="A10" s="547" t="s">
        <v>296</v>
      </c>
      <c r="B10" s="547" t="s">
        <v>302</v>
      </c>
      <c r="C10" s="547" t="s">
        <v>297</v>
      </c>
      <c r="D10" s="547" t="s">
        <v>537</v>
      </c>
      <c r="E10" s="547" t="s">
        <v>314</v>
      </c>
      <c r="F10" s="547" t="s">
        <v>308</v>
      </c>
      <c r="G10" s="547" t="s">
        <v>307</v>
      </c>
      <c r="H10" s="549" t="s">
        <v>300</v>
      </c>
      <c r="I10" s="550"/>
      <c r="J10" s="215" t="s">
        <v>344</v>
      </c>
      <c r="K10" s="215" t="s">
        <v>344</v>
      </c>
      <c r="L10" s="215" t="s">
        <v>484</v>
      </c>
    </row>
    <row r="11" spans="1:12" ht="13.5" thickBot="1">
      <c r="A11" s="548"/>
      <c r="B11" s="548"/>
      <c r="C11" s="548"/>
      <c r="D11" s="548"/>
      <c r="E11" s="548"/>
      <c r="F11" s="548"/>
      <c r="G11" s="548"/>
      <c r="H11" s="215" t="s">
        <v>482</v>
      </c>
      <c r="I11" s="215" t="s">
        <v>483</v>
      </c>
      <c r="J11" s="215" t="s">
        <v>478</v>
      </c>
      <c r="K11" s="215" t="s">
        <v>303</v>
      </c>
      <c r="L11" s="215"/>
    </row>
    <row r="12" spans="1:11" ht="22.5" customHeight="1">
      <c r="A12" s="73"/>
      <c r="J12" s="88">
        <f>J13+J14</f>
        <v>30</v>
      </c>
      <c r="K12" s="88">
        <f>SUM(K15:K82)</f>
        <v>90</v>
      </c>
    </row>
    <row r="13" spans="1:12" ht="97.5" customHeight="1">
      <c r="A13" s="157">
        <v>1</v>
      </c>
      <c r="B13" s="159" t="s">
        <v>2</v>
      </c>
      <c r="C13" s="159" t="s">
        <v>543</v>
      </c>
      <c r="D13" s="334" t="s">
        <v>156</v>
      </c>
      <c r="E13" s="163" t="s">
        <v>547</v>
      </c>
      <c r="F13" s="156" t="s">
        <v>669</v>
      </c>
      <c r="G13" s="155">
        <v>1</v>
      </c>
      <c r="H13" s="417" t="s">
        <v>304</v>
      </c>
      <c r="I13" s="155"/>
      <c r="J13" s="156">
        <f aca="true" t="shared" si="0" ref="J13:J22">IF(H13="X",15*G13,0)</f>
        <v>15</v>
      </c>
      <c r="K13" s="156">
        <f>IF(I13="X",5*G13,0)</f>
        <v>0</v>
      </c>
      <c r="L13" s="161"/>
    </row>
    <row r="14" spans="1:12" ht="96.75" customHeight="1">
      <c r="A14" s="157">
        <v>2</v>
      </c>
      <c r="B14" s="261" t="s">
        <v>1</v>
      </c>
      <c r="C14" s="159" t="s">
        <v>542</v>
      </c>
      <c r="D14" s="334" t="s">
        <v>156</v>
      </c>
      <c r="E14" s="163" t="s">
        <v>546</v>
      </c>
      <c r="F14" s="156" t="s">
        <v>669</v>
      </c>
      <c r="G14" s="155">
        <v>1</v>
      </c>
      <c r="H14" s="417" t="s">
        <v>304</v>
      </c>
      <c r="I14" s="155"/>
      <c r="J14" s="156">
        <f t="shared" si="0"/>
        <v>15</v>
      </c>
      <c r="K14" s="156">
        <f>IF(I14="X",5*G14,0)</f>
        <v>0</v>
      </c>
      <c r="L14" s="161"/>
    </row>
    <row r="15" spans="1:12" ht="47.25">
      <c r="A15" s="156">
        <v>3</v>
      </c>
      <c r="B15" s="261" t="s">
        <v>0</v>
      </c>
      <c r="C15" s="159" t="s">
        <v>535</v>
      </c>
      <c r="D15" s="160" t="s">
        <v>578</v>
      </c>
      <c r="E15" s="156" t="s">
        <v>536</v>
      </c>
      <c r="F15" s="154" t="s">
        <v>538</v>
      </c>
      <c r="G15" s="155">
        <v>2</v>
      </c>
      <c r="H15" s="155" t="s">
        <v>315</v>
      </c>
      <c r="I15" s="155" t="s">
        <v>306</v>
      </c>
      <c r="J15" s="156">
        <f t="shared" si="0"/>
        <v>0</v>
      </c>
      <c r="K15" s="156">
        <f aca="true" t="shared" si="1" ref="K15:K20">IF(I15="X",5*G15,0)</f>
        <v>10</v>
      </c>
      <c r="L15" s="161"/>
    </row>
    <row r="16" spans="1:12" ht="47.25">
      <c r="A16" s="157">
        <v>4</v>
      </c>
      <c r="B16" s="262" t="s">
        <v>180</v>
      </c>
      <c r="C16" s="159" t="s">
        <v>539</v>
      </c>
      <c r="D16" s="160" t="s">
        <v>540</v>
      </c>
      <c r="E16" s="154">
        <v>63140</v>
      </c>
      <c r="F16" s="154" t="s">
        <v>541</v>
      </c>
      <c r="G16" s="155">
        <v>2</v>
      </c>
      <c r="H16" s="155" t="s">
        <v>315</v>
      </c>
      <c r="I16" s="155" t="s">
        <v>306</v>
      </c>
      <c r="J16" s="156">
        <f t="shared" si="0"/>
        <v>0</v>
      </c>
      <c r="K16" s="156">
        <f t="shared" si="1"/>
        <v>10</v>
      </c>
      <c r="L16" s="161"/>
    </row>
    <row r="17" spans="1:12" ht="63">
      <c r="A17" s="157">
        <v>5</v>
      </c>
      <c r="B17" s="162" t="s">
        <v>3</v>
      </c>
      <c r="C17" s="164" t="s">
        <v>481</v>
      </c>
      <c r="D17" s="156" t="s">
        <v>545</v>
      </c>
      <c r="E17" s="160" t="s">
        <v>315</v>
      </c>
      <c r="F17" s="156" t="s">
        <v>480</v>
      </c>
      <c r="G17" s="155">
        <v>3</v>
      </c>
      <c r="H17" s="155"/>
      <c r="I17" s="155" t="s">
        <v>306</v>
      </c>
      <c r="J17" s="156">
        <f t="shared" si="0"/>
        <v>0</v>
      </c>
      <c r="K17" s="156">
        <f t="shared" si="1"/>
        <v>15</v>
      </c>
      <c r="L17" s="161"/>
    </row>
    <row r="18" spans="1:12" ht="94.5">
      <c r="A18" s="157">
        <v>6</v>
      </c>
      <c r="B18" s="159" t="s">
        <v>4</v>
      </c>
      <c r="C18" s="164" t="s">
        <v>544</v>
      </c>
      <c r="D18" s="156" t="s">
        <v>545</v>
      </c>
      <c r="E18" s="160" t="s">
        <v>20</v>
      </c>
      <c r="F18" s="156" t="s">
        <v>548</v>
      </c>
      <c r="G18" s="155">
        <v>3</v>
      </c>
      <c r="H18" s="155"/>
      <c r="I18" s="158" t="s">
        <v>306</v>
      </c>
      <c r="J18" s="156">
        <f t="shared" si="0"/>
        <v>0</v>
      </c>
      <c r="K18" s="156">
        <f t="shared" si="1"/>
        <v>15</v>
      </c>
      <c r="L18" s="161"/>
    </row>
    <row r="19" spans="1:12" ht="31.5">
      <c r="A19" s="157">
        <v>7</v>
      </c>
      <c r="B19" s="263" t="s">
        <v>5</v>
      </c>
      <c r="C19" s="164" t="s">
        <v>574</v>
      </c>
      <c r="D19" s="156" t="s">
        <v>575</v>
      </c>
      <c r="E19" s="154" t="s">
        <v>576</v>
      </c>
      <c r="F19" s="154" t="s">
        <v>577</v>
      </c>
      <c r="G19" s="155">
        <v>2</v>
      </c>
      <c r="H19" s="155" t="s">
        <v>315</v>
      </c>
      <c r="I19" s="155" t="s">
        <v>306</v>
      </c>
      <c r="J19" s="156">
        <f t="shared" si="0"/>
        <v>0</v>
      </c>
      <c r="K19" s="156">
        <f t="shared" si="1"/>
        <v>10</v>
      </c>
      <c r="L19" s="161"/>
    </row>
    <row r="20" spans="1:12" ht="47.25">
      <c r="A20" s="264">
        <v>8</v>
      </c>
      <c r="B20" s="263" t="s">
        <v>6</v>
      </c>
      <c r="C20" s="164" t="s">
        <v>642</v>
      </c>
      <c r="D20" s="156" t="s">
        <v>545</v>
      </c>
      <c r="E20" s="160" t="s">
        <v>643</v>
      </c>
      <c r="F20" s="156" t="s">
        <v>644</v>
      </c>
      <c r="G20" s="156">
        <v>2</v>
      </c>
      <c r="H20" s="156"/>
      <c r="I20" s="156" t="s">
        <v>306</v>
      </c>
      <c r="J20" s="156">
        <f t="shared" si="0"/>
        <v>0</v>
      </c>
      <c r="K20" s="156">
        <f t="shared" si="1"/>
        <v>10</v>
      </c>
      <c r="L20" s="80"/>
    </row>
    <row r="21" spans="1:12" ht="78.75">
      <c r="A21" s="264">
        <v>9</v>
      </c>
      <c r="B21" s="263" t="s">
        <v>12</v>
      </c>
      <c r="C21" s="164" t="s">
        <v>11</v>
      </c>
      <c r="D21" s="156" t="s">
        <v>13</v>
      </c>
      <c r="E21" s="160" t="s">
        <v>15</v>
      </c>
      <c r="F21" s="156" t="s">
        <v>14</v>
      </c>
      <c r="G21" s="156">
        <v>2</v>
      </c>
      <c r="H21" s="156"/>
      <c r="I21" s="156" t="s">
        <v>306</v>
      </c>
      <c r="J21" s="156">
        <f t="shared" si="0"/>
        <v>0</v>
      </c>
      <c r="K21" s="156">
        <f>IF(I21="X",5*G21,0)</f>
        <v>10</v>
      </c>
      <c r="L21" s="80"/>
    </row>
    <row r="22" spans="1:12" ht="94.5">
      <c r="A22" s="264">
        <v>10</v>
      </c>
      <c r="B22" s="263" t="s">
        <v>181</v>
      </c>
      <c r="C22" s="164" t="s">
        <v>230</v>
      </c>
      <c r="D22" s="57" t="s">
        <v>231</v>
      </c>
      <c r="E22" s="57" t="s">
        <v>232</v>
      </c>
      <c r="F22" s="156" t="s">
        <v>233</v>
      </c>
      <c r="G22" s="156">
        <v>2</v>
      </c>
      <c r="H22" s="156"/>
      <c r="I22" s="156" t="s">
        <v>306</v>
      </c>
      <c r="J22" s="156">
        <f t="shared" si="0"/>
        <v>0</v>
      </c>
      <c r="K22" s="156">
        <f>IF(I22="X",5*G22,0)</f>
        <v>10</v>
      </c>
      <c r="L22" s="80"/>
    </row>
    <row r="23" spans="1:12" ht="15.75">
      <c r="A23" s="89"/>
      <c r="B23" s="90"/>
      <c r="C23" s="90"/>
      <c r="D23" s="91"/>
      <c r="E23" s="91"/>
      <c r="F23" s="91"/>
      <c r="G23" s="92"/>
      <c r="H23" s="92"/>
      <c r="I23" s="92"/>
      <c r="J23" s="93"/>
      <c r="K23" s="93"/>
      <c r="L23" s="53"/>
    </row>
    <row r="24" spans="1:12" ht="15.75">
      <c r="A24" s="89"/>
      <c r="B24" s="90"/>
      <c r="C24" s="90"/>
      <c r="D24" s="91"/>
      <c r="E24" s="91"/>
      <c r="F24" s="91"/>
      <c r="G24" s="92"/>
      <c r="H24" s="92"/>
      <c r="I24" s="92"/>
      <c r="J24" s="93"/>
      <c r="K24" s="93"/>
      <c r="L24" s="53"/>
    </row>
    <row r="25" spans="1:11" s="53" customFormat="1" ht="15.75">
      <c r="A25" s="89"/>
      <c r="B25" s="90"/>
      <c r="C25" s="90"/>
      <c r="D25" s="91"/>
      <c r="E25" s="91"/>
      <c r="F25" s="91"/>
      <c r="G25" s="92"/>
      <c r="H25" s="92"/>
      <c r="I25" s="92"/>
      <c r="J25" s="93"/>
      <c r="K25" s="93"/>
    </row>
    <row r="26" spans="1:9" ht="15.75">
      <c r="A26" s="73"/>
      <c r="H26" s="94"/>
      <c r="I26" s="53"/>
    </row>
    <row r="27" ht="11.25">
      <c r="A27" s="73"/>
    </row>
    <row r="28" ht="11.25">
      <c r="A28" s="73"/>
    </row>
    <row r="29" ht="11.25">
      <c r="A29" s="73"/>
    </row>
    <row r="30" ht="11.25">
      <c r="A30" s="73"/>
    </row>
    <row r="31" ht="11.25">
      <c r="A31" s="73"/>
    </row>
    <row r="32" ht="11.25">
      <c r="A32" s="73"/>
    </row>
    <row r="33" ht="11.25">
      <c r="A33" s="73"/>
    </row>
    <row r="34" ht="11.25">
      <c r="A34" s="73"/>
    </row>
    <row r="35" ht="11.25">
      <c r="A35" s="73"/>
    </row>
    <row r="36" ht="11.25">
      <c r="A36" s="73"/>
    </row>
    <row r="37" ht="11.25">
      <c r="A37" s="73"/>
    </row>
    <row r="38" ht="11.25">
      <c r="A38" s="73"/>
    </row>
    <row r="39" ht="11.25">
      <c r="A39" s="73"/>
    </row>
    <row r="40" ht="11.25">
      <c r="A40" s="73"/>
    </row>
    <row r="41" ht="11.25">
      <c r="A41" s="73"/>
    </row>
    <row r="42" ht="11.25">
      <c r="A42" s="73"/>
    </row>
  </sheetData>
  <sheetProtection/>
  <mergeCells count="11">
    <mergeCell ref="E10:E11"/>
    <mergeCell ref="G10:G11"/>
    <mergeCell ref="A5:C6"/>
    <mergeCell ref="F10:F11"/>
    <mergeCell ref="E6:F6"/>
    <mergeCell ref="E7:F7"/>
    <mergeCell ref="H10:I10"/>
    <mergeCell ref="A10:A11"/>
    <mergeCell ref="B10:B11"/>
    <mergeCell ref="C10:C11"/>
    <mergeCell ref="D10:D11"/>
  </mergeCells>
  <printOptions horizontalCentered="1"/>
  <pageMargins left="0.1968503937007874" right="0.1968503937007874" top="0.7086614173228347" bottom="0.4724409448818898" header="0.5118110236220472" footer="0.31496062992125984"/>
  <pageSetup fitToHeight="1" fitToWidth="1" horizontalDpi="600" verticalDpi="600" orientation="landscape" paperSize="9" scale="53" r:id="rId1"/>
  <headerFooter alignWithMargins="0">
    <oddFooter>&amp;L&amp;"-,Regular"&amp;10
Director Departament CCTFC
Prof. dr. ing. Florin BELC&amp;R&amp;"-,Regular"&amp;10Conf.dr.ing. Sorin HERBAN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7"/>
  <sheetViews>
    <sheetView zoomScale="70" zoomScaleNormal="70" zoomScalePageLayoutView="55" workbookViewId="0" topLeftCell="A1">
      <selection activeCell="A1" sqref="A1:L21"/>
    </sheetView>
  </sheetViews>
  <sheetFormatPr defaultColWidth="9.140625" defaultRowHeight="11.25"/>
  <cols>
    <col min="1" max="1" width="6.140625" style="0" customWidth="1"/>
    <col min="2" max="2" width="52.28125" style="0" customWidth="1"/>
    <col min="3" max="3" width="41.421875" style="0" customWidth="1"/>
    <col min="4" max="4" width="14.28125" style="179" customWidth="1"/>
    <col min="5" max="5" width="11.8515625" style="179" customWidth="1"/>
    <col min="6" max="6" width="12.8515625" style="179" customWidth="1"/>
    <col min="7" max="7" width="13.28125" style="0" customWidth="1"/>
    <col min="8" max="8" width="9.421875" style="0" customWidth="1"/>
    <col min="9" max="10" width="11.28125" style="0" customWidth="1"/>
    <col min="11" max="11" width="12.8515625" style="0" customWidth="1"/>
    <col min="12" max="12" width="25.57421875" style="0" customWidth="1"/>
  </cols>
  <sheetData>
    <row r="1" spans="1:12" s="1" customFormat="1" ht="12.75">
      <c r="A1" s="212" t="s">
        <v>721</v>
      </c>
      <c r="B1" s="212"/>
      <c r="C1" s="213"/>
      <c r="D1" s="265"/>
      <c r="E1" s="265"/>
      <c r="F1" s="265"/>
      <c r="G1" s="213"/>
      <c r="H1" s="213"/>
      <c r="I1" s="213"/>
      <c r="J1" s="213"/>
      <c r="K1" s="213"/>
      <c r="L1" s="213"/>
    </row>
    <row r="2" spans="1:12" s="1" customFormat="1" ht="12.75">
      <c r="A2" s="212" t="s">
        <v>486</v>
      </c>
      <c r="B2" s="212"/>
      <c r="C2" s="213"/>
      <c r="D2" s="265"/>
      <c r="E2" s="265"/>
      <c r="F2" s="265"/>
      <c r="G2" s="213"/>
      <c r="H2" s="213"/>
      <c r="I2" s="213"/>
      <c r="J2" s="213"/>
      <c r="K2" s="213"/>
      <c r="L2" s="213"/>
    </row>
    <row r="3" spans="1:12" s="1" customFormat="1" ht="12.75">
      <c r="A3" s="450" t="s">
        <v>173</v>
      </c>
      <c r="B3" s="213"/>
      <c r="C3" s="213"/>
      <c r="D3" s="265"/>
      <c r="E3" s="265"/>
      <c r="F3" s="265"/>
      <c r="G3" s="213"/>
      <c r="H3" s="213"/>
      <c r="I3" s="213"/>
      <c r="J3" s="213"/>
      <c r="K3" s="213"/>
      <c r="L3" s="213"/>
    </row>
    <row r="4" spans="1:12" s="1" customFormat="1" ht="10.5" customHeight="1">
      <c r="A4" s="213"/>
      <c r="B4" s="213"/>
      <c r="C4" s="213"/>
      <c r="D4" s="265"/>
      <c r="E4" s="265"/>
      <c r="F4" s="265"/>
      <c r="G4" s="213"/>
      <c r="H4" s="213"/>
      <c r="I4" s="213"/>
      <c r="J4" s="213"/>
      <c r="K4" s="213"/>
      <c r="L4" s="213"/>
    </row>
    <row r="5" spans="1:12" s="1" customFormat="1" ht="12.75">
      <c r="A5" s="209"/>
      <c r="B5" s="209"/>
      <c r="C5" s="209"/>
      <c r="D5" s="209"/>
      <c r="E5" s="209"/>
      <c r="F5" s="209"/>
      <c r="G5" s="209"/>
      <c r="H5" s="209"/>
      <c r="I5" s="209"/>
      <c r="J5" s="209"/>
      <c r="K5" s="213"/>
      <c r="L5" s="213"/>
    </row>
    <row r="6" spans="1:12" s="1" customFormat="1" ht="12.75">
      <c r="A6" s="209"/>
      <c r="B6" s="209"/>
      <c r="C6" s="209"/>
      <c r="D6" s="209"/>
      <c r="E6" s="209"/>
      <c r="F6" s="209"/>
      <c r="G6" s="209"/>
      <c r="H6" s="209"/>
      <c r="I6" s="209"/>
      <c r="J6" s="209"/>
      <c r="K6" s="213"/>
      <c r="L6" s="213"/>
    </row>
    <row r="7" spans="1:12" s="1" customFormat="1" ht="21" customHeight="1">
      <c r="A7" s="538" t="s">
        <v>498</v>
      </c>
      <c r="B7" s="538"/>
      <c r="C7" s="538"/>
      <c r="D7" s="210"/>
      <c r="E7" s="210"/>
      <c r="F7" s="210"/>
      <c r="G7" s="210"/>
      <c r="H7" s="213"/>
      <c r="I7" s="213"/>
      <c r="J7" s="213"/>
      <c r="K7" s="213"/>
      <c r="L7" s="213"/>
    </row>
    <row r="8" spans="1:12" s="1" customFormat="1" ht="12.75" customHeight="1">
      <c r="A8" s="538"/>
      <c r="B8" s="538"/>
      <c r="C8" s="538"/>
      <c r="D8" s="210"/>
      <c r="E8" s="210"/>
      <c r="F8" s="210"/>
      <c r="G8" s="210"/>
      <c r="H8" s="229"/>
      <c r="I8" s="209"/>
      <c r="J8" s="209"/>
      <c r="K8" s="213"/>
      <c r="L8" s="213"/>
    </row>
    <row r="9" spans="1:12" ht="12.75">
      <c r="A9" s="234"/>
      <c r="B9" s="218"/>
      <c r="C9" s="218"/>
      <c r="D9" s="210"/>
      <c r="E9" s="210"/>
      <c r="F9" s="210"/>
      <c r="G9" s="210"/>
      <c r="H9" s="218"/>
      <c r="I9" s="218"/>
      <c r="J9" s="218"/>
      <c r="K9" s="213"/>
      <c r="L9" s="213"/>
    </row>
    <row r="10" spans="1:12" ht="12.75">
      <c r="A10" s="234"/>
      <c r="B10" s="218"/>
      <c r="C10" s="218"/>
      <c r="D10" s="266"/>
      <c r="E10" s="266"/>
      <c r="F10" s="266"/>
      <c r="G10" s="218"/>
      <c r="H10" s="218"/>
      <c r="I10" s="218"/>
      <c r="J10" s="218"/>
      <c r="K10" s="213"/>
      <c r="L10" s="213"/>
    </row>
    <row r="11" spans="1:12" ht="13.5" thickBot="1">
      <c r="A11" s="260"/>
      <c r="B11" s="213"/>
      <c r="C11" s="213"/>
      <c r="D11" s="265"/>
      <c r="E11" s="265"/>
      <c r="F11" s="265"/>
      <c r="G11" s="213"/>
      <c r="H11" s="213"/>
      <c r="I11" s="213"/>
      <c r="J11" s="213"/>
      <c r="K11" s="213"/>
      <c r="L11" s="213"/>
    </row>
    <row r="12" spans="1:12" ht="45.75" customHeight="1" thickBot="1">
      <c r="A12" s="547" t="s">
        <v>296</v>
      </c>
      <c r="B12" s="547" t="s">
        <v>302</v>
      </c>
      <c r="C12" s="547" t="s">
        <v>297</v>
      </c>
      <c r="D12" s="547" t="s">
        <v>314</v>
      </c>
      <c r="E12" s="547" t="s">
        <v>455</v>
      </c>
      <c r="F12" s="267" t="s">
        <v>499</v>
      </c>
      <c r="G12" s="547" t="s">
        <v>299</v>
      </c>
      <c r="H12" s="549" t="s">
        <v>300</v>
      </c>
      <c r="I12" s="550"/>
      <c r="J12" s="215" t="s">
        <v>344</v>
      </c>
      <c r="K12" s="215" t="s">
        <v>344</v>
      </c>
      <c r="L12" s="215" t="s">
        <v>301</v>
      </c>
    </row>
    <row r="13" spans="1:12" ht="13.5" thickBot="1">
      <c r="A13" s="548"/>
      <c r="B13" s="548"/>
      <c r="C13" s="548"/>
      <c r="D13" s="548"/>
      <c r="E13" s="548"/>
      <c r="F13" s="268"/>
      <c r="G13" s="548"/>
      <c r="H13" s="215" t="s">
        <v>305</v>
      </c>
      <c r="I13" s="215" t="s">
        <v>303</v>
      </c>
      <c r="J13" s="215" t="s">
        <v>482</v>
      </c>
      <c r="K13" s="215" t="s">
        <v>303</v>
      </c>
      <c r="L13" s="215"/>
    </row>
    <row r="14" spans="1:11" ht="22.5" customHeight="1">
      <c r="A14" s="73"/>
      <c r="J14" s="185">
        <f>SUM(J15:J264)</f>
        <v>5</v>
      </c>
      <c r="K14" s="185">
        <f>SUM(K15:K64)</f>
        <v>36</v>
      </c>
    </row>
    <row r="15" spans="1:12" ht="75" customHeight="1">
      <c r="A15" s="65">
        <v>1</v>
      </c>
      <c r="B15" s="87" t="s">
        <v>645</v>
      </c>
      <c r="C15" s="87" t="s">
        <v>549</v>
      </c>
      <c r="D15" s="57" t="s">
        <v>551</v>
      </c>
      <c r="E15" s="57" t="s">
        <v>556</v>
      </c>
      <c r="F15" s="57">
        <v>2</v>
      </c>
      <c r="G15" s="85" t="s">
        <v>554</v>
      </c>
      <c r="H15" s="62"/>
      <c r="I15" s="62" t="s">
        <v>304</v>
      </c>
      <c r="J15" s="116">
        <f>IF(H15="X",5,0)</f>
        <v>0</v>
      </c>
      <c r="K15" s="116">
        <f aca="true" t="shared" si="0" ref="K15:K20">(3*F15)</f>
        <v>6</v>
      </c>
      <c r="L15" s="80"/>
    </row>
    <row r="16" spans="1:12" ht="83.25">
      <c r="A16" s="65">
        <v>2</v>
      </c>
      <c r="B16" s="87" t="s">
        <v>646</v>
      </c>
      <c r="C16" s="87" t="s">
        <v>550</v>
      </c>
      <c r="D16" s="57" t="s">
        <v>552</v>
      </c>
      <c r="E16" s="57" t="s">
        <v>553</v>
      </c>
      <c r="F16" s="57">
        <v>2</v>
      </c>
      <c r="G16" s="85" t="s">
        <v>555</v>
      </c>
      <c r="H16" s="62"/>
      <c r="I16" s="62" t="s">
        <v>304</v>
      </c>
      <c r="J16" s="116">
        <f>IF(H16="X",5,0)</f>
        <v>0</v>
      </c>
      <c r="K16" s="116">
        <f t="shared" si="0"/>
        <v>6</v>
      </c>
      <c r="L16" s="80"/>
    </row>
    <row r="17" spans="1:12" ht="78.75">
      <c r="A17" s="65">
        <v>3</v>
      </c>
      <c r="B17" s="87" t="s">
        <v>182</v>
      </c>
      <c r="C17" s="87" t="s">
        <v>647</v>
      </c>
      <c r="D17" s="57" t="s">
        <v>648</v>
      </c>
      <c r="E17" s="57" t="s">
        <v>553</v>
      </c>
      <c r="F17" s="57">
        <v>2</v>
      </c>
      <c r="G17" s="85" t="s">
        <v>649</v>
      </c>
      <c r="H17" s="80"/>
      <c r="I17" s="62" t="s">
        <v>304</v>
      </c>
      <c r="J17" s="116">
        <f>IF(H17="X",5,0)</f>
        <v>0</v>
      </c>
      <c r="K17" s="116">
        <f t="shared" si="0"/>
        <v>6</v>
      </c>
      <c r="L17" s="80"/>
    </row>
    <row r="18" spans="1:12" ht="94.5">
      <c r="A18" s="65">
        <v>4</v>
      </c>
      <c r="B18" s="87" t="s">
        <v>183</v>
      </c>
      <c r="C18" s="87" t="s">
        <v>650</v>
      </c>
      <c r="D18" s="57" t="s">
        <v>651</v>
      </c>
      <c r="E18" s="57" t="s">
        <v>652</v>
      </c>
      <c r="F18" s="57">
        <v>2</v>
      </c>
      <c r="G18" s="57" t="s">
        <v>649</v>
      </c>
      <c r="H18" s="80"/>
      <c r="I18" s="62" t="s">
        <v>304</v>
      </c>
      <c r="J18" s="116">
        <f>IF(H18="X",5,0)</f>
        <v>0</v>
      </c>
      <c r="K18" s="116">
        <f t="shared" si="0"/>
        <v>6</v>
      </c>
      <c r="L18" s="80"/>
    </row>
    <row r="19" spans="1:12" ht="78.75">
      <c r="A19" s="65">
        <v>5</v>
      </c>
      <c r="B19" s="87" t="s">
        <v>157</v>
      </c>
      <c r="C19" s="87" t="s">
        <v>653</v>
      </c>
      <c r="D19" s="57" t="s">
        <v>654</v>
      </c>
      <c r="E19" s="57" t="s">
        <v>556</v>
      </c>
      <c r="F19" s="57">
        <v>2</v>
      </c>
      <c r="G19" s="57" t="s">
        <v>655</v>
      </c>
      <c r="H19" s="80"/>
      <c r="I19" s="62" t="s">
        <v>304</v>
      </c>
      <c r="J19" s="116">
        <f>IF(H16="X",5,0)</f>
        <v>0</v>
      </c>
      <c r="K19" s="116">
        <f t="shared" si="0"/>
        <v>6</v>
      </c>
      <c r="L19" s="80"/>
    </row>
    <row r="20" spans="1:12" ht="31.5">
      <c r="A20" s="65">
        <v>6</v>
      </c>
      <c r="B20" s="87" t="s">
        <v>158</v>
      </c>
      <c r="C20" s="87" t="s">
        <v>16</v>
      </c>
      <c r="D20" s="57" t="s">
        <v>17</v>
      </c>
      <c r="E20" s="57" t="s">
        <v>18</v>
      </c>
      <c r="F20" s="57">
        <v>2</v>
      </c>
      <c r="G20" s="57" t="s">
        <v>19</v>
      </c>
      <c r="H20" s="80"/>
      <c r="I20" s="62" t="s">
        <v>304</v>
      </c>
      <c r="J20" s="116">
        <f>IF(H17="X",5,0)</f>
        <v>0</v>
      </c>
      <c r="K20" s="116">
        <f t="shared" si="0"/>
        <v>6</v>
      </c>
      <c r="L20" s="80"/>
    </row>
    <row r="21" spans="1:12" ht="78.75">
      <c r="A21" s="374">
        <v>7</v>
      </c>
      <c r="B21" s="418" t="s">
        <v>159</v>
      </c>
      <c r="C21" s="87" t="s">
        <v>227</v>
      </c>
      <c r="D21" s="57" t="s">
        <v>228</v>
      </c>
      <c r="E21" s="57">
        <v>2015</v>
      </c>
      <c r="F21" s="57">
        <v>1</v>
      </c>
      <c r="G21" s="57" t="s">
        <v>229</v>
      </c>
      <c r="H21" s="62" t="s">
        <v>304</v>
      </c>
      <c r="I21" s="302"/>
      <c r="J21" s="116">
        <v>5</v>
      </c>
      <c r="K21" s="372">
        <v>0</v>
      </c>
      <c r="L21" s="80"/>
    </row>
    <row r="22" spans="1:8" ht="11.25">
      <c r="A22" s="95"/>
      <c r="B22" s="53"/>
      <c r="C22" s="53"/>
      <c r="D22" s="93"/>
      <c r="E22" s="93"/>
      <c r="F22" s="93"/>
      <c r="G22" s="53"/>
      <c r="H22" s="53"/>
    </row>
    <row r="23" spans="1:8" ht="11.25">
      <c r="A23" s="95"/>
      <c r="B23" s="53"/>
      <c r="C23" s="53"/>
      <c r="D23" s="93"/>
      <c r="E23" s="93"/>
      <c r="F23" s="93"/>
      <c r="G23" s="53"/>
      <c r="H23" s="53"/>
    </row>
    <row r="24" spans="1:8" ht="11.25">
      <c r="A24" s="95"/>
      <c r="B24" s="53"/>
      <c r="C24" s="53"/>
      <c r="D24" s="93"/>
      <c r="E24" s="93"/>
      <c r="F24" s="93"/>
      <c r="G24" s="53"/>
      <c r="H24" s="53"/>
    </row>
    <row r="25" spans="1:8" ht="11.25">
      <c r="A25" s="53"/>
      <c r="B25" s="53"/>
      <c r="C25" s="53"/>
      <c r="D25" s="93"/>
      <c r="E25" s="93"/>
      <c r="F25" s="93"/>
      <c r="G25" s="53"/>
      <c r="H25" s="53"/>
    </row>
    <row r="26" spans="1:8" ht="11.25">
      <c r="A26" s="53"/>
      <c r="B26" s="53"/>
      <c r="C26" s="53"/>
      <c r="D26" s="93"/>
      <c r="E26" s="93"/>
      <c r="F26" s="93"/>
      <c r="G26" s="53"/>
      <c r="H26" s="53"/>
    </row>
    <row r="27" spans="1:8" ht="11.25">
      <c r="A27" s="53"/>
      <c r="B27" s="53"/>
      <c r="C27" s="53"/>
      <c r="D27" s="93"/>
      <c r="E27" s="93"/>
      <c r="F27" s="93"/>
      <c r="G27" s="53"/>
      <c r="H27" s="53"/>
    </row>
  </sheetData>
  <sheetProtection/>
  <mergeCells count="8">
    <mergeCell ref="A7:C8"/>
    <mergeCell ref="G12:G13"/>
    <mergeCell ref="H12:I12"/>
    <mergeCell ref="A12:A13"/>
    <mergeCell ref="B12:B13"/>
    <mergeCell ref="C12:C13"/>
    <mergeCell ref="D12:D13"/>
    <mergeCell ref="E12:E13"/>
  </mergeCells>
  <printOptions horizontalCentered="1"/>
  <pageMargins left="0.75" right="0.75" top="0.7" bottom="0.49" header="0.5" footer="0.31"/>
  <pageSetup fitToHeight="1" fitToWidth="1" horizontalDpi="600" verticalDpi="600" orientation="landscape" paperSize="9" scale="64" r:id="rId1"/>
  <headerFooter alignWithMargins="0">
    <oddFooter>&amp;L
Director Departament CCTFC
Prof. dr. ing. Florin BELC&amp;RCandidat
S.l.dr.ing. Sorin HERBAN</oddFooter>
  </headerFooter>
</worksheet>
</file>

<file path=xl/worksheets/sheet15.xml><?xml version="1.0" encoding="utf-8"?>
<worksheet xmlns="http://schemas.openxmlformats.org/spreadsheetml/2006/main" xmlns:r="http://schemas.openxmlformats.org/officeDocument/2006/relationships">
  <dimension ref="A1:H94"/>
  <sheetViews>
    <sheetView view="pageLayout" zoomScale="55" zoomScaleSheetLayoutView="70" zoomScalePageLayoutView="55" workbookViewId="0" topLeftCell="A31">
      <selection activeCell="A1" sqref="A1:G32"/>
    </sheetView>
  </sheetViews>
  <sheetFormatPr defaultColWidth="9.140625" defaultRowHeight="11.25"/>
  <cols>
    <col min="1" max="1" width="6.140625" style="0" customWidth="1"/>
    <col min="2" max="2" width="63.7109375" style="0" customWidth="1"/>
    <col min="3" max="3" width="63.28125" style="0" bestFit="1" customWidth="1"/>
    <col min="4" max="4" width="33.57421875" style="0" customWidth="1"/>
    <col min="5" max="5" width="21.28125" style="0" customWidth="1"/>
    <col min="6" max="6" width="14.421875" style="0" customWidth="1"/>
    <col min="7" max="7" width="15.140625" style="0" customWidth="1"/>
  </cols>
  <sheetData>
    <row r="1" spans="1:7" s="1" customFormat="1" ht="12.75">
      <c r="A1" s="212" t="s">
        <v>721</v>
      </c>
      <c r="B1" s="212"/>
      <c r="C1" s="213"/>
      <c r="D1" s="213"/>
      <c r="E1" s="213"/>
      <c r="F1" s="213"/>
      <c r="G1" s="213"/>
    </row>
    <row r="2" spans="1:7" s="1" customFormat="1" ht="12.75">
      <c r="A2" s="212" t="s">
        <v>486</v>
      </c>
      <c r="B2" s="212"/>
      <c r="C2" s="213"/>
      <c r="D2" s="213"/>
      <c r="E2" s="213"/>
      <c r="F2" s="213"/>
      <c r="G2" s="213"/>
    </row>
    <row r="3" spans="1:7" s="1" customFormat="1" ht="12.75">
      <c r="A3" s="450" t="s">
        <v>173</v>
      </c>
      <c r="B3" s="213"/>
      <c r="C3" s="213"/>
      <c r="D3" s="213"/>
      <c r="E3" s="213"/>
      <c r="F3" s="213"/>
      <c r="G3" s="213"/>
    </row>
    <row r="4" spans="1:7" s="1" customFormat="1" ht="10.5" customHeight="1">
      <c r="A4" s="213"/>
      <c r="B4" s="213"/>
      <c r="C4" s="213"/>
      <c r="D4" s="213"/>
      <c r="E4" s="213"/>
      <c r="F4" s="213"/>
      <c r="G4" s="213"/>
    </row>
    <row r="5" spans="1:8" s="1" customFormat="1" ht="15">
      <c r="A5" s="209"/>
      <c r="B5" s="209"/>
      <c r="C5" s="209"/>
      <c r="D5" s="209"/>
      <c r="E5" s="209"/>
      <c r="F5" s="209"/>
      <c r="G5" s="209"/>
      <c r="H5" s="31"/>
    </row>
    <row r="6" spans="1:8" s="1" customFormat="1" ht="15">
      <c r="A6" s="209"/>
      <c r="B6" s="209"/>
      <c r="C6" s="209"/>
      <c r="D6" s="209"/>
      <c r="E6" s="209"/>
      <c r="F6" s="209"/>
      <c r="G6" s="209"/>
      <c r="H6" s="31"/>
    </row>
    <row r="7" spans="1:7" s="1" customFormat="1" ht="21" customHeight="1">
      <c r="A7" s="538" t="s">
        <v>581</v>
      </c>
      <c r="B7" s="538"/>
      <c r="C7" s="538"/>
      <c r="D7" s="210"/>
      <c r="E7" s="213"/>
      <c r="F7" s="213"/>
      <c r="G7" s="213"/>
    </row>
    <row r="8" spans="1:8" s="1" customFormat="1" ht="12.75">
      <c r="A8" s="538"/>
      <c r="B8" s="538"/>
      <c r="C8" s="538"/>
      <c r="D8" s="210"/>
      <c r="E8" s="209"/>
      <c r="F8" s="229"/>
      <c r="G8" s="209"/>
      <c r="H8" s="32"/>
    </row>
    <row r="9" spans="1:8" s="1" customFormat="1" ht="12.75">
      <c r="A9" s="210"/>
      <c r="B9" s="210" t="s">
        <v>346</v>
      </c>
      <c r="C9" s="233"/>
      <c r="D9" s="210"/>
      <c r="E9" s="209"/>
      <c r="F9" s="229"/>
      <c r="G9" s="209"/>
      <c r="H9" s="32"/>
    </row>
    <row r="10" spans="1:8" s="1" customFormat="1" ht="12.75">
      <c r="A10" s="229"/>
      <c r="B10" s="229"/>
      <c r="C10" s="214"/>
      <c r="D10" s="214"/>
      <c r="E10" s="209"/>
      <c r="F10" s="229"/>
      <c r="G10" s="209"/>
      <c r="H10" s="32"/>
    </row>
    <row r="11" spans="1:8" ht="13.5" thickBot="1">
      <c r="A11" s="247"/>
      <c r="B11" s="218"/>
      <c r="C11" s="218"/>
      <c r="D11" s="218"/>
      <c r="E11" s="269"/>
      <c r="F11" s="218"/>
      <c r="G11" s="218"/>
      <c r="H11" s="33"/>
    </row>
    <row r="12" spans="1:8" ht="26.25" thickBot="1">
      <c r="A12" s="215" t="s">
        <v>451</v>
      </c>
      <c r="B12" s="215" t="s">
        <v>348</v>
      </c>
      <c r="C12" s="215" t="s">
        <v>347</v>
      </c>
      <c r="D12" s="215" t="s">
        <v>452</v>
      </c>
      <c r="E12" s="215" t="s">
        <v>350</v>
      </c>
      <c r="F12" s="215" t="s">
        <v>349</v>
      </c>
      <c r="G12" s="215" t="s">
        <v>344</v>
      </c>
      <c r="H12" s="33"/>
    </row>
    <row r="13" spans="1:8" ht="15.75">
      <c r="A13" s="167"/>
      <c r="B13" s="168"/>
      <c r="C13" s="168"/>
      <c r="D13" s="168"/>
      <c r="E13" s="169"/>
      <c r="F13" s="170"/>
      <c r="G13" s="174">
        <f>SUM(G14:G95)</f>
        <v>47.916666666666664</v>
      </c>
      <c r="H13" s="33"/>
    </row>
    <row r="14" spans="1:8" ht="63">
      <c r="A14" s="171" t="s">
        <v>351</v>
      </c>
      <c r="B14" s="115" t="s">
        <v>43</v>
      </c>
      <c r="C14" s="115" t="s">
        <v>505</v>
      </c>
      <c r="D14" s="115" t="s">
        <v>44</v>
      </c>
      <c r="E14" s="115" t="s">
        <v>45</v>
      </c>
      <c r="F14" s="154">
        <v>3</v>
      </c>
      <c r="G14" s="175">
        <f aca="true" t="shared" si="0" ref="G14:G32">5/F14</f>
        <v>1.6666666666666667</v>
      </c>
      <c r="H14" s="33"/>
    </row>
    <row r="15" spans="1:8" ht="126">
      <c r="A15" s="171" t="s">
        <v>352</v>
      </c>
      <c r="B15" s="115" t="s">
        <v>238</v>
      </c>
      <c r="C15" s="115" t="s">
        <v>505</v>
      </c>
      <c r="D15" s="115" t="s">
        <v>239</v>
      </c>
      <c r="E15" s="115" t="s">
        <v>240</v>
      </c>
      <c r="F15" s="154">
        <v>3</v>
      </c>
      <c r="G15" s="175">
        <f t="shared" si="0"/>
        <v>1.6666666666666667</v>
      </c>
      <c r="H15" s="33"/>
    </row>
    <row r="16" spans="1:8" ht="126">
      <c r="A16" s="240" t="s">
        <v>309</v>
      </c>
      <c r="B16" s="115" t="s">
        <v>241</v>
      </c>
      <c r="C16" s="115" t="s">
        <v>505</v>
      </c>
      <c r="D16" s="115" t="s">
        <v>242</v>
      </c>
      <c r="E16" s="115" t="s">
        <v>243</v>
      </c>
      <c r="F16" s="154">
        <v>3</v>
      </c>
      <c r="G16" s="175">
        <f t="shared" si="0"/>
        <v>1.6666666666666667</v>
      </c>
      <c r="H16" s="33"/>
    </row>
    <row r="17" spans="1:8" ht="126">
      <c r="A17" s="240" t="s">
        <v>46</v>
      </c>
      <c r="B17" s="115" t="s">
        <v>244</v>
      </c>
      <c r="C17" s="115" t="s">
        <v>505</v>
      </c>
      <c r="D17" s="115" t="s">
        <v>246</v>
      </c>
      <c r="E17" s="115" t="s">
        <v>247</v>
      </c>
      <c r="F17" s="154">
        <v>3</v>
      </c>
      <c r="G17" s="175">
        <f t="shared" si="0"/>
        <v>1.6666666666666667</v>
      </c>
      <c r="H17" s="33"/>
    </row>
    <row r="18" spans="1:8" ht="141.75">
      <c r="A18" s="240" t="s">
        <v>373</v>
      </c>
      <c r="B18" s="115" t="s">
        <v>248</v>
      </c>
      <c r="C18" s="115" t="s">
        <v>505</v>
      </c>
      <c r="D18" s="115" t="s">
        <v>246</v>
      </c>
      <c r="E18" s="115" t="s">
        <v>249</v>
      </c>
      <c r="F18" s="154">
        <v>3</v>
      </c>
      <c r="G18" s="175">
        <f t="shared" si="0"/>
        <v>1.6666666666666667</v>
      </c>
      <c r="H18" s="33"/>
    </row>
    <row r="19" spans="1:8" ht="141.75">
      <c r="A19" s="240" t="s">
        <v>245</v>
      </c>
      <c r="B19" s="115" t="s">
        <v>250</v>
      </c>
      <c r="C19" s="115" t="s">
        <v>505</v>
      </c>
      <c r="D19" s="115" t="s">
        <v>251</v>
      </c>
      <c r="E19" s="115" t="s">
        <v>249</v>
      </c>
      <c r="F19" s="154">
        <v>3</v>
      </c>
      <c r="G19" s="175">
        <f t="shared" si="0"/>
        <v>1.6666666666666667</v>
      </c>
      <c r="H19" s="33"/>
    </row>
    <row r="20" spans="1:8" ht="63">
      <c r="A20" s="171" t="s">
        <v>252</v>
      </c>
      <c r="B20" s="115" t="s">
        <v>52</v>
      </c>
      <c r="C20" s="115" t="s">
        <v>614</v>
      </c>
      <c r="D20" s="115" t="s">
        <v>44</v>
      </c>
      <c r="E20" s="115" t="s">
        <v>45</v>
      </c>
      <c r="F20" s="154">
        <v>2</v>
      </c>
      <c r="G20" s="175">
        <f t="shared" si="0"/>
        <v>2.5</v>
      </c>
      <c r="H20" s="33"/>
    </row>
    <row r="21" spans="1:8" ht="126">
      <c r="A21" s="171" t="s">
        <v>253</v>
      </c>
      <c r="B21" s="115" t="s">
        <v>48</v>
      </c>
      <c r="C21" s="115" t="s">
        <v>614</v>
      </c>
      <c r="D21" s="115" t="s">
        <v>254</v>
      </c>
      <c r="E21" s="115" t="s">
        <v>255</v>
      </c>
      <c r="F21" s="154">
        <v>2</v>
      </c>
      <c r="G21" s="175">
        <f t="shared" si="0"/>
        <v>2.5</v>
      </c>
      <c r="H21" s="33"/>
    </row>
    <row r="22" spans="1:8" ht="141.75">
      <c r="A22" s="240" t="s">
        <v>256</v>
      </c>
      <c r="B22" s="115" t="s">
        <v>257</v>
      </c>
      <c r="C22" s="115" t="s">
        <v>614</v>
      </c>
      <c r="D22" s="115" t="s">
        <v>258</v>
      </c>
      <c r="E22" s="115" t="s">
        <v>249</v>
      </c>
      <c r="F22" s="154">
        <v>2</v>
      </c>
      <c r="G22" s="175">
        <f t="shared" si="0"/>
        <v>2.5</v>
      </c>
      <c r="H22" s="33"/>
    </row>
    <row r="23" spans="1:8" ht="141.75">
      <c r="A23" s="240" t="s">
        <v>353</v>
      </c>
      <c r="B23" s="115" t="s">
        <v>248</v>
      </c>
      <c r="C23" s="115" t="s">
        <v>614</v>
      </c>
      <c r="D23" s="115" t="s">
        <v>246</v>
      </c>
      <c r="E23" s="115" t="s">
        <v>249</v>
      </c>
      <c r="F23" s="154">
        <v>2</v>
      </c>
      <c r="G23" s="175">
        <f t="shared" si="0"/>
        <v>2.5</v>
      </c>
      <c r="H23" s="33"/>
    </row>
    <row r="24" spans="1:8" ht="126">
      <c r="A24" s="240" t="s">
        <v>259</v>
      </c>
      <c r="B24" s="115" t="s">
        <v>238</v>
      </c>
      <c r="C24" s="115" t="s">
        <v>260</v>
      </c>
      <c r="D24" s="115" t="s">
        <v>239</v>
      </c>
      <c r="E24" s="115" t="s">
        <v>261</v>
      </c>
      <c r="F24" s="154">
        <v>4</v>
      </c>
      <c r="G24" s="175">
        <f t="shared" si="0"/>
        <v>1.25</v>
      </c>
      <c r="H24" s="33"/>
    </row>
    <row r="25" spans="1:8" ht="110.25">
      <c r="A25" s="171" t="s">
        <v>264</v>
      </c>
      <c r="B25" s="115" t="s">
        <v>263</v>
      </c>
      <c r="C25" s="115" t="s">
        <v>262</v>
      </c>
      <c r="D25" s="115" t="s">
        <v>265</v>
      </c>
      <c r="E25" s="115" t="s">
        <v>266</v>
      </c>
      <c r="F25" s="154">
        <v>2</v>
      </c>
      <c r="G25" s="175">
        <f t="shared" si="0"/>
        <v>2.5</v>
      </c>
      <c r="H25" s="33"/>
    </row>
    <row r="26" spans="1:8" ht="110.25">
      <c r="A26" s="171" t="s">
        <v>270</v>
      </c>
      <c r="B26" s="115" t="s">
        <v>269</v>
      </c>
      <c r="C26" s="115" t="s">
        <v>262</v>
      </c>
      <c r="D26" s="115" t="s">
        <v>271</v>
      </c>
      <c r="E26" s="115" t="s">
        <v>266</v>
      </c>
      <c r="F26" s="154">
        <v>2</v>
      </c>
      <c r="G26" s="175">
        <f t="shared" si="0"/>
        <v>2.5</v>
      </c>
      <c r="H26" s="33"/>
    </row>
    <row r="27" spans="1:8" ht="63">
      <c r="A27" s="171" t="s">
        <v>272</v>
      </c>
      <c r="B27" s="115" t="s">
        <v>47</v>
      </c>
      <c r="C27" s="115" t="s">
        <v>609</v>
      </c>
      <c r="D27" s="115" t="s">
        <v>50</v>
      </c>
      <c r="E27" s="115" t="s">
        <v>45</v>
      </c>
      <c r="F27" s="154">
        <v>2</v>
      </c>
      <c r="G27" s="175">
        <f t="shared" si="0"/>
        <v>2.5</v>
      </c>
      <c r="H27" s="33"/>
    </row>
    <row r="28" spans="1:8" ht="126">
      <c r="A28" s="240" t="s">
        <v>273</v>
      </c>
      <c r="B28" s="115" t="s">
        <v>274</v>
      </c>
      <c r="C28" s="115" t="s">
        <v>609</v>
      </c>
      <c r="D28" s="115" t="s">
        <v>275</v>
      </c>
      <c r="E28" s="115" t="s">
        <v>276</v>
      </c>
      <c r="F28" s="154">
        <v>2</v>
      </c>
      <c r="G28" s="175">
        <f t="shared" si="0"/>
        <v>2.5</v>
      </c>
      <c r="H28" s="33"/>
    </row>
    <row r="29" spans="1:8" ht="110.25">
      <c r="A29" s="240" t="s">
        <v>277</v>
      </c>
      <c r="B29" s="115" t="s">
        <v>278</v>
      </c>
      <c r="C29" s="115" t="s">
        <v>613</v>
      </c>
      <c r="D29" s="115" t="s">
        <v>279</v>
      </c>
      <c r="E29" s="115" t="s">
        <v>280</v>
      </c>
      <c r="F29" s="154">
        <v>1</v>
      </c>
      <c r="G29" s="175">
        <f t="shared" si="0"/>
        <v>5</v>
      </c>
      <c r="H29" s="33"/>
    </row>
    <row r="30" spans="1:8" ht="141.75">
      <c r="A30" s="240" t="s">
        <v>282</v>
      </c>
      <c r="B30" s="115" t="s">
        <v>281</v>
      </c>
      <c r="C30" s="115" t="s">
        <v>613</v>
      </c>
      <c r="D30" s="115" t="s">
        <v>283</v>
      </c>
      <c r="E30" s="115" t="s">
        <v>249</v>
      </c>
      <c r="F30" s="154">
        <v>1</v>
      </c>
      <c r="G30" s="175">
        <f t="shared" si="0"/>
        <v>5</v>
      </c>
      <c r="H30" s="33"/>
    </row>
    <row r="31" spans="1:8" ht="141.75">
      <c r="A31" s="240" t="s">
        <v>285</v>
      </c>
      <c r="B31" s="115" t="s">
        <v>284</v>
      </c>
      <c r="C31" s="115" t="s">
        <v>613</v>
      </c>
      <c r="D31" s="115" t="s">
        <v>286</v>
      </c>
      <c r="E31" s="115" t="s">
        <v>249</v>
      </c>
      <c r="F31" s="154">
        <v>1</v>
      </c>
      <c r="G31" s="175">
        <f t="shared" si="0"/>
        <v>5</v>
      </c>
      <c r="H31" s="33"/>
    </row>
    <row r="32" spans="1:8" ht="63">
      <c r="A32" s="422" t="s">
        <v>160</v>
      </c>
      <c r="B32" s="115" t="s">
        <v>48</v>
      </c>
      <c r="C32" s="136" t="s">
        <v>49</v>
      </c>
      <c r="D32" s="115" t="s">
        <v>51</v>
      </c>
      <c r="E32" s="115" t="s">
        <v>45</v>
      </c>
      <c r="F32" s="154">
        <v>3</v>
      </c>
      <c r="G32" s="175">
        <f t="shared" si="0"/>
        <v>1.6666666666666667</v>
      </c>
      <c r="H32" s="33"/>
    </row>
    <row r="33" ht="11.25">
      <c r="H33" s="33"/>
    </row>
    <row r="34" spans="1:8" ht="15.75">
      <c r="A34" s="419"/>
      <c r="B34" s="118"/>
      <c r="C34" s="118"/>
      <c r="D34" s="118"/>
      <c r="E34" s="118"/>
      <c r="F34" s="420"/>
      <c r="G34" s="421"/>
      <c r="H34" s="33"/>
    </row>
    <row r="35" spans="1:8" ht="15.75">
      <c r="A35" s="79"/>
      <c r="B35" s="98"/>
      <c r="C35" s="98"/>
      <c r="D35" s="98"/>
      <c r="E35" s="91"/>
      <c r="F35" s="92"/>
      <c r="G35" s="151"/>
      <c r="H35" s="33"/>
    </row>
    <row r="36" spans="1:8" ht="15.75">
      <c r="A36" s="79"/>
      <c r="B36" s="100"/>
      <c r="C36" s="98"/>
      <c r="D36" s="98"/>
      <c r="E36" s="91"/>
      <c r="F36" s="92"/>
      <c r="G36" s="151"/>
      <c r="H36" s="33"/>
    </row>
    <row r="37" spans="1:8" ht="15.75">
      <c r="A37" s="79"/>
      <c r="B37" s="100"/>
      <c r="C37" s="98"/>
      <c r="D37" s="98"/>
      <c r="E37" s="91"/>
      <c r="F37" s="92"/>
      <c r="G37" s="151"/>
      <c r="H37" s="33"/>
    </row>
    <row r="38" spans="1:8" ht="15.75">
      <c r="A38" s="79"/>
      <c r="B38" s="100"/>
      <c r="C38" s="98"/>
      <c r="D38" s="98"/>
      <c r="E38" s="91"/>
      <c r="F38" s="92"/>
      <c r="G38" s="151"/>
      <c r="H38" s="33"/>
    </row>
    <row r="39" spans="1:8" ht="15.75">
      <c r="A39" s="79"/>
      <c r="B39" s="100"/>
      <c r="C39" s="98"/>
      <c r="D39" s="98"/>
      <c r="E39" s="91"/>
      <c r="F39" s="92"/>
      <c r="G39" s="151"/>
      <c r="H39" s="33"/>
    </row>
    <row r="40" spans="1:8" ht="15.75">
      <c r="A40" s="79"/>
      <c r="B40" s="100"/>
      <c r="C40" s="98"/>
      <c r="D40" s="98"/>
      <c r="E40" s="91"/>
      <c r="F40" s="92"/>
      <c r="G40" s="151"/>
      <c r="H40" s="33"/>
    </row>
    <row r="41" spans="1:8" ht="15.75">
      <c r="A41" s="79"/>
      <c r="B41" s="100"/>
      <c r="C41" s="98"/>
      <c r="D41" s="98"/>
      <c r="E41" s="91"/>
      <c r="F41" s="92"/>
      <c r="G41" s="151"/>
      <c r="H41" s="33"/>
    </row>
    <row r="42" spans="1:8" ht="15.75">
      <c r="A42" s="79"/>
      <c r="B42" s="98"/>
      <c r="C42" s="98"/>
      <c r="D42" s="98"/>
      <c r="E42" s="91"/>
      <c r="F42" s="92"/>
      <c r="G42" s="151"/>
      <c r="H42" s="33"/>
    </row>
    <row r="43" spans="1:8" ht="15.75">
      <c r="A43" s="79"/>
      <c r="B43" s="98"/>
      <c r="C43" s="98"/>
      <c r="D43" s="98"/>
      <c r="E43" s="91"/>
      <c r="F43" s="92"/>
      <c r="G43" s="151"/>
      <c r="H43" s="33"/>
    </row>
    <row r="44" spans="1:8" ht="15.75">
      <c r="A44" s="79"/>
      <c r="B44" s="98"/>
      <c r="C44" s="98"/>
      <c r="D44" s="98"/>
      <c r="E44" s="98"/>
      <c r="F44" s="92"/>
      <c r="G44" s="151"/>
      <c r="H44" s="33"/>
    </row>
    <row r="45" spans="1:8" ht="15.75">
      <c r="A45" s="79"/>
      <c r="B45" s="98"/>
      <c r="C45" s="98"/>
      <c r="D45" s="98"/>
      <c r="E45" s="91"/>
      <c r="F45" s="92"/>
      <c r="G45" s="151"/>
      <c r="H45" s="33"/>
    </row>
    <row r="46" spans="1:8" ht="15.75">
      <c r="A46" s="79"/>
      <c r="B46" s="98"/>
      <c r="C46" s="98"/>
      <c r="D46" s="98"/>
      <c r="E46" s="98"/>
      <c r="F46" s="92"/>
      <c r="G46" s="151"/>
      <c r="H46" s="33"/>
    </row>
    <row r="47" spans="1:8" ht="15.75">
      <c r="A47" s="79"/>
      <c r="B47" s="98"/>
      <c r="C47" s="98"/>
      <c r="D47" s="98"/>
      <c r="E47" s="98"/>
      <c r="F47" s="92"/>
      <c r="G47" s="151"/>
      <c r="H47" s="33"/>
    </row>
    <row r="48" spans="1:8" ht="15.75">
      <c r="A48" s="95"/>
      <c r="B48" s="53"/>
      <c r="C48" s="53"/>
      <c r="D48" s="53"/>
      <c r="E48" s="53"/>
      <c r="F48" s="92"/>
      <c r="G48" s="99"/>
      <c r="H48" s="53"/>
    </row>
    <row r="49" spans="1:8" ht="15.75">
      <c r="A49" s="95"/>
      <c r="B49" s="53"/>
      <c r="C49" s="53"/>
      <c r="D49" s="53"/>
      <c r="E49" s="53"/>
      <c r="F49" s="92"/>
      <c r="G49" s="99"/>
      <c r="H49" s="53"/>
    </row>
    <row r="50" spans="1:8" ht="15.75">
      <c r="A50" s="95"/>
      <c r="B50" s="53"/>
      <c r="C50" s="53"/>
      <c r="D50" s="53"/>
      <c r="E50" s="53"/>
      <c r="F50" s="92"/>
      <c r="G50" s="99"/>
      <c r="H50" s="53"/>
    </row>
    <row r="51" spans="1:8" ht="15.75">
      <c r="A51" s="95"/>
      <c r="B51" s="53"/>
      <c r="C51" s="53"/>
      <c r="D51" s="53"/>
      <c r="E51" s="53"/>
      <c r="F51" s="92"/>
      <c r="G51" s="99"/>
      <c r="H51" s="53"/>
    </row>
    <row r="52" spans="1:8" ht="15.75">
      <c r="A52" s="95"/>
      <c r="B52" s="53"/>
      <c r="C52" s="53"/>
      <c r="D52" s="53"/>
      <c r="E52" s="53"/>
      <c r="F52" s="92"/>
      <c r="G52" s="99"/>
      <c r="H52" s="53"/>
    </row>
    <row r="53" spans="1:8" ht="15.75">
      <c r="A53" s="95"/>
      <c r="B53" s="53"/>
      <c r="C53" s="53"/>
      <c r="D53" s="53"/>
      <c r="E53" s="53"/>
      <c r="F53" s="92"/>
      <c r="G53" s="99"/>
      <c r="H53" s="53"/>
    </row>
    <row r="54" spans="1:8" ht="11.25">
      <c r="A54" s="95"/>
      <c r="B54" s="53"/>
      <c r="C54" s="53"/>
      <c r="D54" s="53"/>
      <c r="E54" s="53"/>
      <c r="F54" s="53"/>
      <c r="G54" s="101"/>
      <c r="H54" s="53"/>
    </row>
    <row r="55" spans="1:8" ht="11.25">
      <c r="A55" s="95"/>
      <c r="B55" s="53"/>
      <c r="C55" s="53"/>
      <c r="D55" s="53"/>
      <c r="E55" s="53"/>
      <c r="F55" s="53"/>
      <c r="G55" s="53"/>
      <c r="H55" s="53"/>
    </row>
    <row r="56" spans="1:8" ht="11.25">
      <c r="A56" s="95"/>
      <c r="B56" s="53"/>
      <c r="C56" s="53"/>
      <c r="D56" s="53"/>
      <c r="E56" s="53"/>
      <c r="F56" s="53"/>
      <c r="G56" s="53"/>
      <c r="H56" s="53"/>
    </row>
    <row r="57" spans="1:8" ht="11.25">
      <c r="A57" s="95"/>
      <c r="B57" s="53"/>
      <c r="C57" s="53"/>
      <c r="D57" s="53"/>
      <c r="E57" s="53"/>
      <c r="F57" s="53"/>
      <c r="G57" s="53"/>
      <c r="H57" s="53"/>
    </row>
    <row r="58" spans="1:8" ht="15.75">
      <c r="A58" s="95"/>
      <c r="B58" s="98"/>
      <c r="C58" s="53"/>
      <c r="D58" s="53"/>
      <c r="E58" s="53"/>
      <c r="F58" s="53"/>
      <c r="G58" s="53"/>
      <c r="H58" s="53"/>
    </row>
    <row r="59" spans="1:8" ht="11.25">
      <c r="A59" s="95"/>
      <c r="B59" s="53"/>
      <c r="C59" s="53"/>
      <c r="D59" s="53"/>
      <c r="E59" s="53"/>
      <c r="F59" s="53"/>
      <c r="G59" s="53"/>
      <c r="H59" s="53"/>
    </row>
    <row r="60" spans="1:8" ht="11.25">
      <c r="A60" s="95"/>
      <c r="B60" s="53"/>
      <c r="C60" s="53"/>
      <c r="D60" s="53"/>
      <c r="E60" s="53"/>
      <c r="F60" s="53"/>
      <c r="G60" s="53"/>
      <c r="H60" s="53"/>
    </row>
    <row r="61" spans="1:8" ht="11.25">
      <c r="A61" s="95"/>
      <c r="B61" s="53"/>
      <c r="C61" s="53"/>
      <c r="D61" s="53"/>
      <c r="E61" s="53"/>
      <c r="F61" s="53"/>
      <c r="G61" s="53"/>
      <c r="H61" s="53"/>
    </row>
    <row r="62" spans="1:8" ht="11.25">
      <c r="A62" s="95"/>
      <c r="B62" s="53"/>
      <c r="C62" s="53"/>
      <c r="D62" s="53"/>
      <c r="E62" s="53"/>
      <c r="F62" s="53"/>
      <c r="G62" s="53"/>
      <c r="H62" s="53"/>
    </row>
    <row r="63" spans="1:8" ht="11.25">
      <c r="A63" s="95"/>
      <c r="B63" s="53"/>
      <c r="C63" s="53"/>
      <c r="D63" s="53"/>
      <c r="E63" s="53"/>
      <c r="F63" s="53"/>
      <c r="G63" s="53"/>
      <c r="H63" s="53"/>
    </row>
    <row r="64" spans="1:8" ht="11.25">
      <c r="A64" s="95"/>
      <c r="B64" s="53"/>
      <c r="C64" s="53"/>
      <c r="D64" s="53"/>
      <c r="E64" s="53"/>
      <c r="F64" s="53"/>
      <c r="G64" s="53"/>
      <c r="H64" s="53"/>
    </row>
    <row r="65" spans="1:8" ht="11.25">
      <c r="A65" s="95"/>
      <c r="B65" s="53"/>
      <c r="C65" s="53"/>
      <c r="D65" s="53"/>
      <c r="E65" s="53"/>
      <c r="F65" s="53"/>
      <c r="G65" s="53"/>
      <c r="H65" s="53"/>
    </row>
    <row r="66" ht="11.25">
      <c r="A66" s="73"/>
    </row>
    <row r="67" ht="11.25">
      <c r="A67" s="73"/>
    </row>
    <row r="68" ht="11.25">
      <c r="A68" s="73"/>
    </row>
    <row r="69" ht="11.25">
      <c r="A69" s="73"/>
    </row>
    <row r="70" ht="11.25">
      <c r="A70" s="73"/>
    </row>
    <row r="71" ht="11.25">
      <c r="A71" s="73"/>
    </row>
    <row r="72" ht="11.25">
      <c r="A72" s="73"/>
    </row>
    <row r="73" ht="11.25">
      <c r="A73" s="73"/>
    </row>
    <row r="74" ht="11.25">
      <c r="A74" s="73"/>
    </row>
    <row r="75" ht="11.25">
      <c r="A75" s="73"/>
    </row>
    <row r="76" ht="11.25">
      <c r="A76" s="73"/>
    </row>
    <row r="77" ht="11.25">
      <c r="A77" s="73"/>
    </row>
    <row r="78" ht="11.25">
      <c r="A78" s="73"/>
    </row>
    <row r="79" ht="11.25">
      <c r="A79" s="73"/>
    </row>
    <row r="80" ht="11.25">
      <c r="A80" s="73"/>
    </row>
    <row r="81" ht="11.25">
      <c r="A81" s="73"/>
    </row>
    <row r="82" ht="11.25">
      <c r="A82" s="73"/>
    </row>
    <row r="83" ht="11.25">
      <c r="A83" s="73"/>
    </row>
    <row r="84" ht="11.25">
      <c r="A84" s="73"/>
    </row>
    <row r="85" ht="11.25">
      <c r="A85" s="73"/>
    </row>
    <row r="86" ht="11.25">
      <c r="A86" s="73"/>
    </row>
    <row r="87" ht="11.25">
      <c r="A87" s="73"/>
    </row>
    <row r="88" ht="11.25">
      <c r="A88" s="73"/>
    </row>
    <row r="89" ht="11.25">
      <c r="A89" s="73"/>
    </row>
    <row r="90" ht="11.25">
      <c r="A90" s="73"/>
    </row>
    <row r="91" ht="11.25">
      <c r="A91" s="73"/>
    </row>
    <row r="92" ht="11.25">
      <c r="A92" s="73"/>
    </row>
    <row r="93" ht="11.25">
      <c r="A93" s="73"/>
    </row>
    <row r="94" ht="11.25">
      <c r="A94" s="73"/>
    </row>
  </sheetData>
  <sheetProtection/>
  <mergeCells count="1">
    <mergeCell ref="A7:C8"/>
  </mergeCells>
  <hyperlinks>
    <hyperlink ref="B14" r:id="rId1" display="http://apps.webofknowledge.com/full_record.do?product=WOS&amp;search_mode=CitingArticles&amp;qid=41&amp;SID=T2VIPRBjo8MxeNDcJJI&amp;page=1&amp;doc=1"/>
    <hyperlink ref="E14" r:id="rId2" tooltip="View journal information" display="javascript:;"/>
    <hyperlink ref="B27" r:id="rId3" display="http://apps.webofknowledge.com/full_record.do?product=WOS&amp;search_mode=CitingArticles&amp;qid=41&amp;SID=T2VIPRBjo8MxeNDcJJI&amp;page=1&amp;doc=1"/>
    <hyperlink ref="E27" r:id="rId4" tooltip="View journal information" display="javascript:;"/>
    <hyperlink ref="E32" r:id="rId5" tooltip="View journal information" display="javascript:;"/>
    <hyperlink ref="E20" r:id="rId6" tooltip="View journal information" display="javascript:;"/>
    <hyperlink ref="B32" r:id="rId7" display="http://apps.webofknowledge.com/full_record.do?product=WOS&amp;search_mode=CitingArticles&amp;qid=60&amp;SID=T2VIPRBjo8MxeNDcJJI&amp;page=1&amp;doc=1"/>
    <hyperlink ref="B15" r:id="rId8" display="http://apps.webofknowledge.com/full_record.do?product=WOS&amp;search_mode=CitingArticles&amp;qid=19&amp;SID=X1YkMGwGiGqZsZ6p3HD&amp;page=1&amp;doc=2"/>
    <hyperlink ref="B16" r:id="rId9" display="http://apps.webofknowledge.com/full_record.do?product=WOS&amp;search_mode=CitingArticles&amp;qid=19&amp;SID=X1YkMGwGiGqZsZ6p3HD&amp;page=1&amp;doc=3"/>
    <hyperlink ref="E16" r:id="rId10" tooltip="View journal information" display="javascript:;"/>
    <hyperlink ref="B17" r:id="rId11" display="http://apps.webofknowledge.com/full_record.do?product=WOS&amp;search_mode=CitingArticles&amp;qid=24&amp;SID=X1YkMGwGiGqZsZ6p3HD&amp;page=1&amp;doc=4"/>
    <hyperlink ref="E17" r:id="rId12" tooltip="View journal information" display="javascript:;"/>
    <hyperlink ref="B18" r:id="rId13" display="http://apps.webofknowledge.com/full_record.do?product=WOS&amp;search_mode=CitingArticles&amp;qid=27&amp;SID=X1YkMGwGiGqZsZ6p3HD&amp;page=1&amp;doc=7"/>
    <hyperlink ref="B19" r:id="rId14" display="http://apps.webofknowledge.com/full_record.do?product=WOS&amp;search_mode=CitingArticles&amp;qid=27&amp;SID=X1YkMGwGiGqZsZ6p3HD&amp;page=1&amp;doc=8"/>
    <hyperlink ref="B21" r:id="rId15" display="http://apps.webofknowledge.com/full_record.do?product=WOS&amp;search_mode=CitingArticles&amp;qid=31&amp;SID=X1YkMGwGiGqZsZ6p3HD&amp;page=1&amp;doc=1"/>
    <hyperlink ref="E21" r:id="rId16" tooltip="View journal information" display="javascript:;"/>
    <hyperlink ref="B22" r:id="rId17" display="http://apps.webofknowledge.com/full_record.do?product=WOS&amp;search_mode=CitingArticles&amp;qid=31&amp;SID=X1YkMGwGiGqZsZ6p3HD&amp;page=1&amp;doc=3"/>
    <hyperlink ref="B23" r:id="rId18" display="http://apps.webofknowledge.com/full_record.do?product=WOS&amp;search_mode=CitingArticles&amp;qid=27&amp;SID=X1YkMGwGiGqZsZ6p3HD&amp;page=1&amp;doc=7"/>
    <hyperlink ref="B24" r:id="rId19" display="http://apps.webofknowledge.com/full_record.do?product=WOS&amp;search_mode=CitingArticles&amp;qid=19&amp;SID=X1YkMGwGiGqZsZ6p3HD&amp;page=1&amp;doc=2"/>
    <hyperlink ref="B25" r:id="rId20" display="http://apps.webofknowledge.com/full_record.do?product=WOS&amp;search_mode=CitingArticles&amp;qid=45&amp;SID=X1YkMGwGiGqZsZ6p3HD&amp;page=1&amp;doc=2"/>
    <hyperlink ref="B26" r:id="rId21" display="http://apps.webofknowledge.com/full_record.do?product=WOS&amp;search_mode=CitingArticles&amp;qid=45&amp;SID=X1YkMGwGiGqZsZ6p3HD&amp;page=1&amp;doc=3"/>
    <hyperlink ref="B28" r:id="rId22" display="http://apps.webofknowledge.com/full_record.do?product=WOS&amp;search_mode=CitingArticles&amp;qid=51&amp;SID=X1YkMGwGiGqZsZ6p3HD&amp;page=1&amp;doc=1"/>
    <hyperlink ref="B29" r:id="rId23" display="http://apps.webofknowledge.com/full_record.do?product=WOS&amp;search_mode=CitingArticles&amp;qid=55&amp;SID=X1YkMGwGiGqZsZ6p3HD&amp;page=1&amp;doc=1"/>
    <hyperlink ref="E29" r:id="rId24" tooltip="View journal information" display="javascript:;"/>
    <hyperlink ref="B30" r:id="rId25" display="http://apps.webofknowledge.com/full_record.do?product=WOS&amp;search_mode=CitingArticles&amp;qid=55&amp;SID=X1YkMGwGiGqZsZ6p3HD&amp;page=1&amp;doc=2"/>
    <hyperlink ref="B31" r:id="rId26" display="http://apps.webofknowledge.com/full_record.do?product=WOS&amp;search_mode=CitingArticles&amp;qid=55&amp;SID=X1YkMGwGiGqZsZ6p3HD&amp;page=1&amp;doc=3"/>
  </hyperlinks>
  <printOptions horizontalCentered="1"/>
  <pageMargins left="0.5" right="0.5" top="0.7" bottom="0.49" header="0.5" footer="0.31"/>
  <pageSetup horizontalDpi="600" verticalDpi="600" orientation="landscape" paperSize="9" scale="68" r:id="rId27"/>
  <headerFooter alignWithMargins="0">
    <oddFooter>&amp;L&amp;"-,Regular"&amp;10
Director Departament CCTFC
Prof. dr. ing. Florin BELC&amp;R&amp;"-,Regular"&amp;10Candidat
Conf.dr.ing. Sorin HERBAN</oddFooter>
  </headerFooter>
</worksheet>
</file>

<file path=xl/worksheets/sheet16.xml><?xml version="1.0" encoding="utf-8"?>
<worksheet xmlns="http://schemas.openxmlformats.org/spreadsheetml/2006/main" xmlns:r="http://schemas.openxmlformats.org/officeDocument/2006/relationships">
  <dimension ref="A1:J66"/>
  <sheetViews>
    <sheetView view="pageLayout" zoomScale="55" zoomScaleSheetLayoutView="75" zoomScalePageLayoutView="55" workbookViewId="0" topLeftCell="A14">
      <selection activeCell="A1" sqref="A1:I24"/>
    </sheetView>
  </sheetViews>
  <sheetFormatPr defaultColWidth="9.140625" defaultRowHeight="11.25"/>
  <cols>
    <col min="1" max="1" width="7.00390625" style="0" customWidth="1"/>
    <col min="2" max="2" width="51.28125" style="0" customWidth="1"/>
    <col min="3" max="3" width="28.140625" style="0" customWidth="1"/>
    <col min="4" max="4" width="45.57421875" style="0" customWidth="1"/>
    <col min="5" max="5" width="25.7109375" style="0" customWidth="1"/>
    <col min="6" max="7" width="21.28125" style="0" customWidth="1"/>
    <col min="8" max="8" width="14.421875" style="0" customWidth="1"/>
    <col min="9" max="9" width="24.7109375" style="0" customWidth="1"/>
    <col min="10" max="10" width="29.140625" style="0" customWidth="1"/>
  </cols>
  <sheetData>
    <row r="1" spans="1:9" s="1" customFormat="1" ht="12.75">
      <c r="A1" s="212" t="s">
        <v>721</v>
      </c>
      <c r="B1" s="212"/>
      <c r="C1" s="212"/>
      <c r="D1" s="213"/>
      <c r="E1" s="213"/>
      <c r="F1" s="213"/>
      <c r="G1" s="213"/>
      <c r="H1" s="213"/>
      <c r="I1" s="213"/>
    </row>
    <row r="2" spans="1:9" s="1" customFormat="1" ht="12.75">
      <c r="A2" s="212" t="s">
        <v>486</v>
      </c>
      <c r="B2" s="212"/>
      <c r="C2" s="212"/>
      <c r="D2" s="213"/>
      <c r="E2" s="213"/>
      <c r="F2" s="213"/>
      <c r="G2" s="213"/>
      <c r="H2" s="213"/>
      <c r="I2" s="213"/>
    </row>
    <row r="3" spans="1:9" s="1" customFormat="1" ht="12.75">
      <c r="A3" s="450" t="s">
        <v>173</v>
      </c>
      <c r="B3" s="213"/>
      <c r="C3" s="213"/>
      <c r="D3" s="213"/>
      <c r="E3" s="213"/>
      <c r="F3" s="213"/>
      <c r="G3" s="213"/>
      <c r="H3" s="213"/>
      <c r="I3" s="213"/>
    </row>
    <row r="4" spans="1:9" s="1" customFormat="1" ht="21" customHeight="1">
      <c r="A4" s="538" t="s">
        <v>401</v>
      </c>
      <c r="B4" s="538"/>
      <c r="C4" s="538"/>
      <c r="D4" s="538"/>
      <c r="E4" s="210"/>
      <c r="F4" s="213"/>
      <c r="G4" s="213"/>
      <c r="H4" s="213"/>
      <c r="I4" s="213"/>
    </row>
    <row r="5" spans="1:10" s="1" customFormat="1" ht="12.75">
      <c r="A5" s="538"/>
      <c r="B5" s="538"/>
      <c r="C5" s="538"/>
      <c r="D5" s="538"/>
      <c r="E5" s="210"/>
      <c r="F5" s="209"/>
      <c r="G5" s="209"/>
      <c r="H5" s="229"/>
      <c r="I5" s="209"/>
      <c r="J5" s="32"/>
    </row>
    <row r="6" spans="1:10" s="1" customFormat="1" ht="13.5" thickBot="1">
      <c r="A6" s="210"/>
      <c r="B6" s="210" t="s">
        <v>354</v>
      </c>
      <c r="C6" s="210"/>
      <c r="D6" s="233"/>
      <c r="E6" s="233"/>
      <c r="F6" s="209"/>
      <c r="G6" s="209"/>
      <c r="H6" s="229"/>
      <c r="I6" s="209"/>
      <c r="J6" s="32"/>
    </row>
    <row r="7" spans="1:10" s="246" customFormat="1" ht="26.25" thickBot="1">
      <c r="A7" s="215" t="s">
        <v>451</v>
      </c>
      <c r="B7" s="215" t="s">
        <v>348</v>
      </c>
      <c r="C7" s="215" t="s">
        <v>688</v>
      </c>
      <c r="D7" s="215" t="s">
        <v>357</v>
      </c>
      <c r="E7" s="215" t="s">
        <v>689</v>
      </c>
      <c r="F7" s="215" t="s">
        <v>355</v>
      </c>
      <c r="G7" s="215" t="s">
        <v>334</v>
      </c>
      <c r="H7" s="215" t="s">
        <v>349</v>
      </c>
      <c r="I7" s="215" t="s">
        <v>344</v>
      </c>
      <c r="J7" s="245"/>
    </row>
    <row r="8" spans="1:10" ht="15.75">
      <c r="A8" s="236"/>
      <c r="B8" s="237"/>
      <c r="C8" s="237"/>
      <c r="D8" s="237"/>
      <c r="E8" s="237"/>
      <c r="F8" s="238"/>
      <c r="G8" s="238"/>
      <c r="H8" s="239"/>
      <c r="I8" s="174">
        <f>SUM(I12:I67)</f>
        <v>18.666666666666664</v>
      </c>
      <c r="J8" s="33"/>
    </row>
    <row r="9" spans="1:10" ht="62.25" customHeight="1">
      <c r="A9" s="240" t="s">
        <v>351</v>
      </c>
      <c r="B9" s="172" t="s">
        <v>709</v>
      </c>
      <c r="C9" s="187" t="s">
        <v>691</v>
      </c>
      <c r="D9" s="172" t="s">
        <v>687</v>
      </c>
      <c r="E9" s="187" t="s">
        <v>690</v>
      </c>
      <c r="F9" s="173" t="s">
        <v>692</v>
      </c>
      <c r="G9" s="176" t="s">
        <v>358</v>
      </c>
      <c r="H9" s="240" t="s">
        <v>352</v>
      </c>
      <c r="I9" s="175">
        <f aca="true" t="shared" si="0" ref="I9:I21">4/H9</f>
        <v>2</v>
      </c>
      <c r="J9" s="33"/>
    </row>
    <row r="10" spans="1:10" ht="110.25">
      <c r="A10" s="240" t="s">
        <v>352</v>
      </c>
      <c r="B10" s="172" t="s">
        <v>711</v>
      </c>
      <c r="C10" s="187" t="s">
        <v>691</v>
      </c>
      <c r="D10" s="172" t="s">
        <v>693</v>
      </c>
      <c r="E10" s="187" t="s">
        <v>694</v>
      </c>
      <c r="F10" s="173" t="s">
        <v>695</v>
      </c>
      <c r="G10" s="176" t="s">
        <v>358</v>
      </c>
      <c r="H10" s="240" t="s">
        <v>352</v>
      </c>
      <c r="I10" s="175">
        <f t="shared" si="0"/>
        <v>2</v>
      </c>
      <c r="J10" s="33"/>
    </row>
    <row r="11" spans="1:10" ht="110.25">
      <c r="A11" s="240" t="s">
        <v>309</v>
      </c>
      <c r="B11" s="172" t="s">
        <v>710</v>
      </c>
      <c r="C11" s="187" t="s">
        <v>696</v>
      </c>
      <c r="D11" s="172" t="s">
        <v>693</v>
      </c>
      <c r="E11" s="187" t="s">
        <v>694</v>
      </c>
      <c r="F11" s="173" t="s">
        <v>695</v>
      </c>
      <c r="G11" s="176" t="s">
        <v>358</v>
      </c>
      <c r="H11" s="240" t="s">
        <v>352</v>
      </c>
      <c r="I11" s="175">
        <f t="shared" si="0"/>
        <v>2</v>
      </c>
      <c r="J11" s="33"/>
    </row>
    <row r="12" spans="1:10" ht="48" customHeight="1">
      <c r="A12" s="157">
        <v>4</v>
      </c>
      <c r="B12" s="172" t="s">
        <v>670</v>
      </c>
      <c r="C12" s="172" t="s">
        <v>698</v>
      </c>
      <c r="D12" s="172" t="s">
        <v>557</v>
      </c>
      <c r="E12" s="187" t="s">
        <v>697</v>
      </c>
      <c r="F12" s="173" t="s">
        <v>559</v>
      </c>
      <c r="G12" s="176" t="s">
        <v>358</v>
      </c>
      <c r="H12" s="154">
        <v>3</v>
      </c>
      <c r="I12" s="175">
        <f t="shared" si="0"/>
        <v>1.3333333333333333</v>
      </c>
      <c r="J12" s="33"/>
    </row>
    <row r="13" spans="1:10" ht="63">
      <c r="A13" s="157">
        <v>5</v>
      </c>
      <c r="B13" s="172" t="s">
        <v>699</v>
      </c>
      <c r="C13" s="172" t="s">
        <v>700</v>
      </c>
      <c r="D13" s="172" t="s">
        <v>557</v>
      </c>
      <c r="E13" s="187" t="s">
        <v>697</v>
      </c>
      <c r="F13" s="173" t="s">
        <v>559</v>
      </c>
      <c r="G13" s="176" t="s">
        <v>358</v>
      </c>
      <c r="H13" s="155">
        <v>3</v>
      </c>
      <c r="I13" s="175">
        <f t="shared" si="0"/>
        <v>1.3333333333333333</v>
      </c>
      <c r="J13" s="33"/>
    </row>
    <row r="14" spans="1:10" ht="47.25">
      <c r="A14" s="157">
        <v>6</v>
      </c>
      <c r="B14" s="172" t="s">
        <v>712</v>
      </c>
      <c r="C14" s="230" t="s">
        <v>701</v>
      </c>
      <c r="D14" s="172" t="s">
        <v>557</v>
      </c>
      <c r="E14" s="187" t="s">
        <v>697</v>
      </c>
      <c r="F14" s="173" t="s">
        <v>559</v>
      </c>
      <c r="G14" s="176" t="s">
        <v>358</v>
      </c>
      <c r="H14" s="155">
        <v>3</v>
      </c>
      <c r="I14" s="175">
        <f t="shared" si="0"/>
        <v>1.3333333333333333</v>
      </c>
      <c r="J14" s="33"/>
    </row>
    <row r="15" spans="1:10" ht="63">
      <c r="A15" s="157">
        <v>7</v>
      </c>
      <c r="B15" s="172" t="s">
        <v>713</v>
      </c>
      <c r="C15" s="230" t="s">
        <v>702</v>
      </c>
      <c r="D15" s="172" t="s">
        <v>557</v>
      </c>
      <c r="E15" s="187" t="s">
        <v>697</v>
      </c>
      <c r="F15" s="173" t="s">
        <v>559</v>
      </c>
      <c r="G15" s="176" t="s">
        <v>358</v>
      </c>
      <c r="H15" s="155">
        <v>3</v>
      </c>
      <c r="I15" s="175">
        <f t="shared" si="0"/>
        <v>1.3333333333333333</v>
      </c>
      <c r="J15" s="33"/>
    </row>
    <row r="16" spans="1:10" ht="63">
      <c r="A16" s="157">
        <v>8</v>
      </c>
      <c r="B16" s="172" t="s">
        <v>714</v>
      </c>
      <c r="C16" s="230" t="s">
        <v>703</v>
      </c>
      <c r="D16" s="172" t="s">
        <v>557</v>
      </c>
      <c r="E16" s="187" t="s">
        <v>697</v>
      </c>
      <c r="F16" s="173" t="s">
        <v>559</v>
      </c>
      <c r="G16" s="176" t="s">
        <v>358</v>
      </c>
      <c r="H16" s="155">
        <v>3</v>
      </c>
      <c r="I16" s="175">
        <f t="shared" si="0"/>
        <v>1.3333333333333333</v>
      </c>
      <c r="J16" s="33"/>
    </row>
    <row r="17" spans="1:10" ht="63">
      <c r="A17" s="157">
        <v>9</v>
      </c>
      <c r="B17" s="172" t="s">
        <v>715</v>
      </c>
      <c r="C17" s="230" t="s">
        <v>704</v>
      </c>
      <c r="D17" s="172" t="s">
        <v>557</v>
      </c>
      <c r="E17" s="187" t="s">
        <v>697</v>
      </c>
      <c r="F17" s="173" t="s">
        <v>559</v>
      </c>
      <c r="G17" s="176" t="s">
        <v>358</v>
      </c>
      <c r="H17" s="155">
        <v>3</v>
      </c>
      <c r="I17" s="175">
        <f t="shared" si="0"/>
        <v>1.3333333333333333</v>
      </c>
      <c r="J17" s="33"/>
    </row>
    <row r="18" spans="1:10" ht="63">
      <c r="A18" s="157">
        <v>10</v>
      </c>
      <c r="B18" s="172" t="s">
        <v>716</v>
      </c>
      <c r="C18" s="172" t="s">
        <v>698</v>
      </c>
      <c r="D18" s="172" t="s">
        <v>705</v>
      </c>
      <c r="E18" s="241" t="s">
        <v>592</v>
      </c>
      <c r="F18" s="173" t="s">
        <v>706</v>
      </c>
      <c r="G18" s="176" t="s">
        <v>358</v>
      </c>
      <c r="H18" s="155">
        <v>1</v>
      </c>
      <c r="I18" s="175">
        <f t="shared" si="0"/>
        <v>4</v>
      </c>
      <c r="J18" s="33"/>
    </row>
    <row r="19" spans="1:10" ht="63">
      <c r="A19" s="157">
        <v>11</v>
      </c>
      <c r="B19" s="172" t="s">
        <v>717</v>
      </c>
      <c r="C19" s="230" t="s">
        <v>707</v>
      </c>
      <c r="D19" s="172" t="s">
        <v>705</v>
      </c>
      <c r="E19" s="241" t="s">
        <v>592</v>
      </c>
      <c r="F19" s="173" t="s">
        <v>706</v>
      </c>
      <c r="G19" s="176" t="s">
        <v>358</v>
      </c>
      <c r="H19" s="155">
        <v>1</v>
      </c>
      <c r="I19" s="175">
        <f t="shared" si="0"/>
        <v>4</v>
      </c>
      <c r="J19" s="33"/>
    </row>
    <row r="20" spans="1:10" ht="63">
      <c r="A20" s="157">
        <v>12</v>
      </c>
      <c r="B20" s="172" t="s">
        <v>671</v>
      </c>
      <c r="C20" s="172" t="s">
        <v>704</v>
      </c>
      <c r="D20" s="172" t="s">
        <v>558</v>
      </c>
      <c r="E20" s="172" t="s">
        <v>708</v>
      </c>
      <c r="F20" s="173" t="s">
        <v>559</v>
      </c>
      <c r="G20" s="176" t="s">
        <v>358</v>
      </c>
      <c r="H20" s="155">
        <v>3</v>
      </c>
      <c r="I20" s="175">
        <f t="shared" si="0"/>
        <v>1.3333333333333333</v>
      </c>
      <c r="J20" s="33"/>
    </row>
    <row r="21" spans="1:10" ht="63">
      <c r="A21" s="157">
        <v>13</v>
      </c>
      <c r="B21" s="172" t="s">
        <v>718</v>
      </c>
      <c r="C21" s="230" t="s">
        <v>703</v>
      </c>
      <c r="D21" s="172" t="s">
        <v>558</v>
      </c>
      <c r="E21" s="172" t="s">
        <v>708</v>
      </c>
      <c r="F21" s="173" t="s">
        <v>559</v>
      </c>
      <c r="G21" s="176" t="s">
        <v>358</v>
      </c>
      <c r="H21" s="155">
        <v>3</v>
      </c>
      <c r="I21" s="175">
        <f t="shared" si="0"/>
        <v>1.3333333333333333</v>
      </c>
      <c r="J21" s="33"/>
    </row>
    <row r="22" spans="1:10" ht="15.75">
      <c r="A22" s="89"/>
      <c r="B22" s="98"/>
      <c r="C22" s="98"/>
      <c r="D22" s="98"/>
      <c r="E22" s="98"/>
      <c r="F22" s="98"/>
      <c r="G22" s="98"/>
      <c r="H22" s="92"/>
      <c r="I22" s="99"/>
      <c r="J22" s="53"/>
    </row>
    <row r="23" spans="1:10" ht="15.75">
      <c r="A23" s="242" t="s">
        <v>569</v>
      </c>
      <c r="B23" s="243"/>
      <c r="C23" s="184"/>
      <c r="D23" s="53"/>
      <c r="E23" s="53"/>
      <c r="F23" s="53"/>
      <c r="G23" s="53"/>
      <c r="H23" s="92"/>
      <c r="I23" s="244" t="s">
        <v>448</v>
      </c>
      <c r="J23" s="53"/>
    </row>
    <row r="24" spans="1:10" ht="15.75">
      <c r="A24" s="242" t="s">
        <v>570</v>
      </c>
      <c r="B24" s="243"/>
      <c r="C24" s="184"/>
      <c r="D24" s="53"/>
      <c r="E24" s="53"/>
      <c r="F24" s="53"/>
      <c r="G24" s="53"/>
      <c r="H24" s="92"/>
      <c r="I24" s="244" t="s">
        <v>288</v>
      </c>
      <c r="J24" s="53"/>
    </row>
    <row r="25" spans="1:10" ht="15.75">
      <c r="A25" s="189"/>
      <c r="B25" s="184"/>
      <c r="C25" s="184"/>
      <c r="D25" s="53"/>
      <c r="E25" s="53"/>
      <c r="F25" s="53"/>
      <c r="G25" s="53"/>
      <c r="H25" s="92"/>
      <c r="I25" s="188"/>
      <c r="J25" s="53"/>
    </row>
    <row r="26" spans="1:10" ht="11.25">
      <c r="A26" s="95"/>
      <c r="B26" s="53"/>
      <c r="C26" s="53"/>
      <c r="D26" s="53"/>
      <c r="E26" s="53"/>
      <c r="F26" s="53"/>
      <c r="G26" s="53"/>
      <c r="H26" s="53"/>
      <c r="I26" s="101"/>
      <c r="J26" s="53"/>
    </row>
    <row r="27" spans="1:10" ht="11.25">
      <c r="A27" s="95"/>
      <c r="B27" s="53"/>
      <c r="C27" s="53"/>
      <c r="D27" s="53"/>
      <c r="E27" s="53"/>
      <c r="F27" s="53"/>
      <c r="G27" s="53"/>
      <c r="H27" s="53"/>
      <c r="I27" s="53"/>
      <c r="J27" s="53"/>
    </row>
    <row r="28" spans="1:10" ht="11.25">
      <c r="A28" s="95"/>
      <c r="B28" s="53"/>
      <c r="C28" s="53"/>
      <c r="D28" s="53"/>
      <c r="E28" s="53"/>
      <c r="F28" s="53"/>
      <c r="G28" s="53"/>
      <c r="H28" s="53"/>
      <c r="I28" s="53"/>
      <c r="J28" s="53"/>
    </row>
    <row r="29" spans="1:10" ht="11.25">
      <c r="A29" s="95"/>
      <c r="B29" s="53"/>
      <c r="C29" s="53"/>
      <c r="D29" s="53"/>
      <c r="E29" s="53"/>
      <c r="F29" s="53"/>
      <c r="G29" s="53"/>
      <c r="H29" s="53"/>
      <c r="I29" s="53"/>
      <c r="J29" s="53"/>
    </row>
    <row r="30" spans="1:10" ht="15.75">
      <c r="A30" s="95"/>
      <c r="B30" s="98"/>
      <c r="C30" s="98"/>
      <c r="D30" s="53"/>
      <c r="E30" s="53"/>
      <c r="F30" s="53"/>
      <c r="G30" s="53"/>
      <c r="H30" s="53"/>
      <c r="I30" s="53"/>
      <c r="J30" s="53"/>
    </row>
    <row r="31" spans="1:10" ht="11.25">
      <c r="A31" s="95"/>
      <c r="B31" s="53"/>
      <c r="C31" s="53"/>
      <c r="D31" s="53"/>
      <c r="E31" s="53"/>
      <c r="F31" s="53"/>
      <c r="G31" s="53"/>
      <c r="H31" s="53"/>
      <c r="I31" s="53"/>
      <c r="J31" s="53"/>
    </row>
    <row r="32" spans="1:10" ht="11.25">
      <c r="A32" s="95"/>
      <c r="B32" s="53"/>
      <c r="C32" s="53"/>
      <c r="D32" s="53"/>
      <c r="E32" s="53"/>
      <c r="F32" s="53"/>
      <c r="G32" s="53"/>
      <c r="H32" s="53"/>
      <c r="I32" s="53"/>
      <c r="J32" s="53"/>
    </row>
    <row r="33" ht="11.25">
      <c r="A33" s="73"/>
    </row>
    <row r="34" ht="11.25">
      <c r="A34" s="73"/>
    </row>
    <row r="35" ht="11.25">
      <c r="A35" s="73"/>
    </row>
    <row r="36" ht="11.25">
      <c r="A36" s="73"/>
    </row>
    <row r="37" ht="11.25">
      <c r="A37" s="73"/>
    </row>
    <row r="38" ht="11.25">
      <c r="A38" s="73"/>
    </row>
    <row r="39" ht="11.25">
      <c r="A39" s="73"/>
    </row>
    <row r="40" ht="11.25">
      <c r="A40" s="73"/>
    </row>
    <row r="41" ht="11.25">
      <c r="A41" s="73"/>
    </row>
    <row r="42" ht="11.25">
      <c r="A42" s="73"/>
    </row>
    <row r="43" ht="11.25">
      <c r="A43" s="73"/>
    </row>
    <row r="44" ht="11.25">
      <c r="A44" s="73"/>
    </row>
    <row r="45" ht="11.25">
      <c r="A45" s="73"/>
    </row>
    <row r="46" ht="11.25">
      <c r="A46" s="73"/>
    </row>
    <row r="47" ht="11.25">
      <c r="A47" s="73"/>
    </row>
    <row r="48" ht="11.25">
      <c r="A48" s="73"/>
    </row>
    <row r="49" ht="11.25">
      <c r="A49" s="73"/>
    </row>
    <row r="50" ht="11.25">
      <c r="A50" s="73"/>
    </row>
    <row r="51" ht="11.25">
      <c r="A51" s="73"/>
    </row>
    <row r="52" ht="11.25">
      <c r="A52" s="73"/>
    </row>
    <row r="53" ht="11.25">
      <c r="A53" s="73"/>
    </row>
    <row r="54" ht="11.25">
      <c r="A54" s="73"/>
    </row>
    <row r="55" ht="11.25">
      <c r="A55" s="73"/>
    </row>
    <row r="56" ht="11.25">
      <c r="A56" s="73"/>
    </row>
    <row r="57" ht="11.25">
      <c r="A57" s="73"/>
    </row>
    <row r="58" ht="11.25">
      <c r="A58" s="73"/>
    </row>
    <row r="59" ht="11.25">
      <c r="A59" s="73"/>
    </row>
    <row r="60" ht="11.25">
      <c r="A60" s="73"/>
    </row>
    <row r="61" ht="11.25">
      <c r="A61" s="73"/>
    </row>
    <row r="62" ht="11.25">
      <c r="A62" s="73"/>
    </row>
    <row r="63" ht="11.25">
      <c r="A63" s="73"/>
    </row>
    <row r="64" ht="11.25">
      <c r="A64" s="73"/>
    </row>
    <row r="65" ht="11.25">
      <c r="A65" s="73"/>
    </row>
    <row r="66" ht="11.25">
      <c r="A66" s="73"/>
    </row>
  </sheetData>
  <sheetProtection/>
  <mergeCells count="1">
    <mergeCell ref="A4:D5"/>
  </mergeCells>
  <hyperlinks>
    <hyperlink ref="B10" r:id="rId1" tooltip="Show document details" display="http://www.scopus.com/record/display.url?origin=citedby&amp;eid=2-s2.0-84892618830&amp;citeCnt=2&amp;noHighlight=false&amp;sort=plf-f&amp;src=s&amp;st1=herban&amp;sid=69F0351F17F767CE2F82667442136D8C.aXczxbyuHHiXgaIW6Ho7g%3a20&amp;sot=b&amp;sdt=b&amp;sl=19&amp;s=AUTHOR-NAME%28herban%29&amp;relpos=0"/>
    <hyperlink ref="B14" r:id="rId2" tooltip="Show document details" display="http://www.scopus.com/record/display.url?eid=2-s2.0-84892620267&amp;origin=resultslist&amp;sort=plf-f&amp;cite=2-s2.0-84867824115&amp;src=s&amp;imp=t&amp;sid=69F0351F17F767CE2F82667442136D8C.aXczxbyuHHiXgaIW6Ho7g%3a700&amp;sot=cite&amp;sdt=a&amp;sl=0&amp;relpos=3&amp;relpos=3&amp;citeCnt=0&amp;searchTerm="/>
    <hyperlink ref="B17" r:id="rId3" tooltip="Show document details" display="http://www.scopus.com/record/display.url?eid=2-s2.0-84892618882&amp;origin=resultslist&amp;sort=plf-f&amp;cite=2-s2.0-84867824115&amp;src=s&amp;imp=t&amp;sid=69F0351F17F767CE2F82667442136D8C.aXczxbyuHHiXgaIW6Ho7g%3a700&amp;sot=cite&amp;sdt=a&amp;sl=0&amp;relpos=6&amp;relpos=6&amp;citeCnt=0&amp;searchTerm="/>
  </hyperlinks>
  <printOptions horizontalCentered="1"/>
  <pageMargins left="0.26" right="0.354330708661417" top="0.708661417322835" bottom="0.275590551181102" header="0.511811023622047" footer="0.31496062992126"/>
  <pageSetup horizontalDpi="600" verticalDpi="600" orientation="landscape" paperSize="9" scale="60" r:id="rId4"/>
</worksheet>
</file>

<file path=xl/worksheets/sheet17.xml><?xml version="1.0" encoding="utf-8"?>
<worksheet xmlns="http://schemas.openxmlformats.org/spreadsheetml/2006/main" xmlns:r="http://schemas.openxmlformats.org/officeDocument/2006/relationships">
  <dimension ref="A1:E92"/>
  <sheetViews>
    <sheetView view="pageLayout" zoomScale="70" zoomScaleSheetLayoutView="85" zoomScalePageLayoutView="70" workbookViewId="0" topLeftCell="A1">
      <selection activeCell="A1" sqref="A1:D25"/>
    </sheetView>
  </sheetViews>
  <sheetFormatPr defaultColWidth="9.140625" defaultRowHeight="11.25"/>
  <cols>
    <col min="1" max="1" width="6.140625" style="0" customWidth="1"/>
    <col min="2" max="2" width="63.7109375" style="0" customWidth="1"/>
    <col min="3" max="3" width="63.28125" style="0" bestFit="1" customWidth="1"/>
    <col min="4" max="4" width="15.140625" style="0" customWidth="1"/>
  </cols>
  <sheetData>
    <row r="1" spans="1:4" s="1" customFormat="1" ht="12.75">
      <c r="A1" s="212" t="s">
        <v>721</v>
      </c>
      <c r="B1" s="212"/>
      <c r="C1" s="213"/>
      <c r="D1" s="213"/>
    </row>
    <row r="2" spans="1:4" s="1" customFormat="1" ht="12.75">
      <c r="A2" s="212" t="s">
        <v>486</v>
      </c>
      <c r="B2" s="212"/>
      <c r="C2" s="213"/>
      <c r="D2" s="213"/>
    </row>
    <row r="3" spans="1:4" s="1" customFormat="1" ht="12.75">
      <c r="A3" s="450" t="s">
        <v>173</v>
      </c>
      <c r="B3" s="213"/>
      <c r="C3" s="213"/>
      <c r="D3" s="213"/>
    </row>
    <row r="4" spans="1:4" s="1" customFormat="1" ht="10.5" customHeight="1">
      <c r="A4" s="213"/>
      <c r="B4" s="213"/>
      <c r="C4" s="213"/>
      <c r="D4" s="213"/>
    </row>
    <row r="5" spans="1:5" s="1" customFormat="1" ht="15">
      <c r="A5" s="209"/>
      <c r="B5" s="209"/>
      <c r="C5" s="209"/>
      <c r="D5" s="209"/>
      <c r="E5" s="31"/>
    </row>
    <row r="6" spans="1:5" s="1" customFormat="1" ht="15">
      <c r="A6" s="209"/>
      <c r="B6" s="209"/>
      <c r="C6" s="209"/>
      <c r="D6" s="209"/>
      <c r="E6" s="31"/>
    </row>
    <row r="7" spans="1:4" s="1" customFormat="1" ht="21" customHeight="1">
      <c r="A7" s="538" t="s">
        <v>359</v>
      </c>
      <c r="B7" s="538"/>
      <c r="C7" s="538"/>
      <c r="D7" s="213"/>
    </row>
    <row r="8" spans="1:5" s="1" customFormat="1" ht="12.75">
      <c r="A8" s="538"/>
      <c r="B8" s="538"/>
      <c r="C8" s="538"/>
      <c r="D8" s="209"/>
      <c r="E8" s="32"/>
    </row>
    <row r="9" spans="1:5" s="1" customFormat="1" ht="12.75">
      <c r="A9" s="210"/>
      <c r="B9" s="210"/>
      <c r="C9" s="233"/>
      <c r="D9" s="209"/>
      <c r="E9" s="32"/>
    </row>
    <row r="10" spans="1:5" s="1" customFormat="1" ht="12.75">
      <c r="A10" s="229"/>
      <c r="B10" s="214" t="s">
        <v>362</v>
      </c>
      <c r="C10" s="214"/>
      <c r="D10" s="209"/>
      <c r="E10" s="32"/>
    </row>
    <row r="11" spans="1:5" ht="13.5" thickBot="1">
      <c r="A11" s="247"/>
      <c r="B11" s="218"/>
      <c r="C11" s="218"/>
      <c r="D11" s="218"/>
      <c r="E11" s="33"/>
    </row>
    <row r="12" spans="1:5" ht="26.25" thickBot="1">
      <c r="A12" s="215" t="s">
        <v>451</v>
      </c>
      <c r="B12" s="215" t="s">
        <v>360</v>
      </c>
      <c r="C12" s="215" t="s">
        <v>361</v>
      </c>
      <c r="D12" s="215" t="s">
        <v>344</v>
      </c>
      <c r="E12" s="33"/>
    </row>
    <row r="13" spans="1:5" ht="15.75">
      <c r="A13" s="386"/>
      <c r="B13" s="387"/>
      <c r="C13" s="387"/>
      <c r="D13" s="83">
        <f>SUM(D14:D17)</f>
        <v>40</v>
      </c>
      <c r="E13" s="33"/>
    </row>
    <row r="14" spans="1:5" ht="15.75">
      <c r="A14" s="65">
        <v>1</v>
      </c>
      <c r="B14" s="56" t="s">
        <v>564</v>
      </c>
      <c r="C14" s="56" t="s">
        <v>656</v>
      </c>
      <c r="D14" s="388">
        <v>10</v>
      </c>
      <c r="E14" s="33"/>
    </row>
    <row r="15" spans="1:5" ht="47.25">
      <c r="A15" s="389">
        <v>2</v>
      </c>
      <c r="B15" s="384" t="s">
        <v>107</v>
      </c>
      <c r="C15" s="384" t="s">
        <v>108</v>
      </c>
      <c r="D15" s="388">
        <v>10</v>
      </c>
      <c r="E15" s="33"/>
    </row>
    <row r="16" spans="1:5" ht="31.5">
      <c r="A16" s="389">
        <v>3</v>
      </c>
      <c r="B16" s="384" t="s">
        <v>109</v>
      </c>
      <c r="C16" s="384" t="s">
        <v>110</v>
      </c>
      <c r="D16" s="385">
        <v>10</v>
      </c>
      <c r="E16" s="33"/>
    </row>
    <row r="17" spans="1:5" ht="47.25">
      <c r="A17" s="389">
        <v>4</v>
      </c>
      <c r="B17" s="384" t="s">
        <v>111</v>
      </c>
      <c r="C17" s="384" t="s">
        <v>112</v>
      </c>
      <c r="D17" s="385">
        <v>10</v>
      </c>
      <c r="E17" s="33"/>
    </row>
    <row r="18" ht="11.25">
      <c r="E18" s="33"/>
    </row>
    <row r="19" spans="2:5" ht="12.75">
      <c r="B19" s="214" t="s">
        <v>184</v>
      </c>
      <c r="E19" s="33"/>
    </row>
    <row r="20" spans="1:5" ht="13.5" thickBot="1">
      <c r="A20" s="247"/>
      <c r="B20" s="218"/>
      <c r="C20" s="218"/>
      <c r="D20" s="218"/>
      <c r="E20" s="33"/>
    </row>
    <row r="21" spans="1:5" ht="26.25" thickBot="1">
      <c r="A21" s="215" t="s">
        <v>451</v>
      </c>
      <c r="B21" s="215" t="s">
        <v>360</v>
      </c>
      <c r="C21" s="215" t="s">
        <v>361</v>
      </c>
      <c r="D21" s="215" t="s">
        <v>344</v>
      </c>
      <c r="E21" s="33"/>
    </row>
    <row r="22" spans="1:5" ht="15.75">
      <c r="A22" s="75"/>
      <c r="B22" s="76"/>
      <c r="C22" s="76"/>
      <c r="D22" s="83">
        <f>SUM(D23:D33)</f>
        <v>15</v>
      </c>
      <c r="E22" s="33"/>
    </row>
    <row r="23" spans="1:5" ht="15.75">
      <c r="A23" s="65">
        <v>1</v>
      </c>
      <c r="B23" s="136" t="s">
        <v>560</v>
      </c>
      <c r="C23" s="56" t="s">
        <v>561</v>
      </c>
      <c r="D23" s="82">
        <v>5</v>
      </c>
      <c r="E23" s="33"/>
    </row>
    <row r="24" spans="1:5" ht="15.75">
      <c r="A24" s="65">
        <v>2</v>
      </c>
      <c r="B24" s="136" t="s">
        <v>560</v>
      </c>
      <c r="C24" s="56" t="s">
        <v>562</v>
      </c>
      <c r="D24" s="82">
        <v>5</v>
      </c>
      <c r="E24" s="33"/>
    </row>
    <row r="25" spans="1:5" ht="31.5">
      <c r="A25" s="65">
        <v>3</v>
      </c>
      <c r="B25" s="136" t="s">
        <v>185</v>
      </c>
      <c r="C25" s="56" t="s">
        <v>563</v>
      </c>
      <c r="D25" s="82">
        <v>5</v>
      </c>
      <c r="E25" s="33"/>
    </row>
    <row r="26" spans="1:5" ht="15.75">
      <c r="A26" s="138"/>
      <c r="B26" s="139"/>
      <c r="C26" s="139"/>
      <c r="D26" s="140"/>
      <c r="E26" s="33"/>
    </row>
    <row r="27" spans="1:5" ht="15.75">
      <c r="A27" s="89"/>
      <c r="B27" s="98"/>
      <c r="C27" s="98"/>
      <c r="D27" s="99"/>
      <c r="E27" s="33"/>
    </row>
    <row r="28" spans="1:5" ht="15.75">
      <c r="A28" s="89"/>
      <c r="B28" s="98"/>
      <c r="C28" s="98"/>
      <c r="D28" s="99"/>
      <c r="E28" s="33"/>
    </row>
    <row r="29" spans="1:4" ht="15.75">
      <c r="A29" s="89"/>
      <c r="B29" s="98"/>
      <c r="C29" s="98"/>
      <c r="D29" s="99"/>
    </row>
    <row r="30" spans="1:4" ht="15.75">
      <c r="A30" s="89"/>
      <c r="B30" s="98"/>
      <c r="C30" s="98"/>
      <c r="D30" s="99"/>
    </row>
    <row r="31" spans="1:4" ht="15.75">
      <c r="A31" s="89"/>
      <c r="B31" s="98"/>
      <c r="C31" s="98"/>
      <c r="D31" s="99"/>
    </row>
    <row r="32" spans="1:4" ht="15.75">
      <c r="A32" s="89"/>
      <c r="B32" s="98"/>
      <c r="C32" s="98"/>
      <c r="D32" s="99"/>
    </row>
    <row r="33" spans="1:4" ht="15.75">
      <c r="A33" s="89"/>
      <c r="B33" s="98"/>
      <c r="C33" s="98"/>
      <c r="D33" s="99"/>
    </row>
    <row r="34" spans="1:4" ht="15.75">
      <c r="A34" s="89"/>
      <c r="B34" s="98"/>
      <c r="C34" s="98"/>
      <c r="D34" s="99"/>
    </row>
    <row r="35" spans="1:4" ht="15.75">
      <c r="A35" s="89"/>
      <c r="B35" s="98"/>
      <c r="C35" s="98"/>
      <c r="D35" s="99"/>
    </row>
    <row r="36" spans="1:4" ht="15.75">
      <c r="A36" s="89"/>
      <c r="B36" s="98"/>
      <c r="C36" s="98"/>
      <c r="D36" s="99"/>
    </row>
    <row r="37" spans="1:4" ht="15.75">
      <c r="A37" s="89"/>
      <c r="B37" s="98"/>
      <c r="C37" s="100"/>
      <c r="D37" s="99"/>
    </row>
    <row r="38" spans="1:4" ht="15.75">
      <c r="A38" s="89"/>
      <c r="B38" s="98"/>
      <c r="C38" s="98"/>
      <c r="D38" s="99"/>
    </row>
    <row r="39" spans="1:4" ht="15.75">
      <c r="A39" s="89"/>
      <c r="B39" s="98"/>
      <c r="C39" s="98"/>
      <c r="D39" s="99"/>
    </row>
    <row r="40" spans="1:4" ht="15.75">
      <c r="A40" s="89"/>
      <c r="B40" s="98"/>
      <c r="C40" s="100"/>
      <c r="D40" s="99"/>
    </row>
    <row r="41" spans="1:4" ht="15.75">
      <c r="A41" s="89"/>
      <c r="B41" s="98"/>
      <c r="C41" s="98"/>
      <c r="D41" s="99"/>
    </row>
    <row r="42" spans="1:4" ht="15.75">
      <c r="A42" s="89"/>
      <c r="B42" s="98"/>
      <c r="C42" s="98"/>
      <c r="D42" s="99"/>
    </row>
    <row r="43" spans="1:4" ht="15.75">
      <c r="A43" s="89"/>
      <c r="B43" s="98"/>
      <c r="C43" s="98"/>
      <c r="D43" s="99"/>
    </row>
    <row r="44" spans="1:4" ht="15.75">
      <c r="A44" s="89"/>
      <c r="B44" s="98"/>
      <c r="C44" s="100"/>
      <c r="D44" s="99"/>
    </row>
    <row r="45" spans="1:4" ht="15.75">
      <c r="A45" s="89"/>
      <c r="B45" s="98"/>
      <c r="C45" s="98"/>
      <c r="D45" s="99"/>
    </row>
    <row r="46" spans="1:4" ht="15.75">
      <c r="A46" s="73"/>
      <c r="C46" s="53"/>
      <c r="D46" s="99"/>
    </row>
    <row r="47" spans="1:4" ht="15.75">
      <c r="A47" s="73"/>
      <c r="B47" s="53"/>
      <c r="C47" s="53"/>
      <c r="D47" s="99"/>
    </row>
    <row r="48" spans="1:4" ht="15.75">
      <c r="A48" s="73"/>
      <c r="B48" s="53"/>
      <c r="C48" s="53"/>
      <c r="D48" s="99"/>
    </row>
    <row r="49" spans="1:4" ht="15.75">
      <c r="A49" s="73"/>
      <c r="B49" s="53"/>
      <c r="C49" s="53"/>
      <c r="D49" s="99"/>
    </row>
    <row r="50" spans="1:4" ht="15.75">
      <c r="A50" s="73"/>
      <c r="B50" s="53"/>
      <c r="C50" s="53"/>
      <c r="D50" s="99"/>
    </row>
    <row r="51" spans="1:4" ht="15.75">
      <c r="A51" s="73"/>
      <c r="B51" s="53"/>
      <c r="C51" s="53"/>
      <c r="D51" s="99"/>
    </row>
    <row r="52" spans="1:4" ht="11.25">
      <c r="A52" s="73"/>
      <c r="B52" s="53"/>
      <c r="C52" s="53"/>
      <c r="D52" s="101"/>
    </row>
    <row r="53" spans="1:4" ht="11.25">
      <c r="A53" s="73"/>
      <c r="B53" s="53"/>
      <c r="C53" s="53"/>
      <c r="D53" s="53"/>
    </row>
    <row r="54" spans="1:4" ht="11.25">
      <c r="A54" s="73"/>
      <c r="B54" s="53"/>
      <c r="C54" s="53"/>
      <c r="D54" s="53"/>
    </row>
    <row r="55" spans="1:4" ht="11.25">
      <c r="A55" s="73"/>
      <c r="B55" s="53"/>
      <c r="C55" s="53"/>
      <c r="D55" s="53"/>
    </row>
    <row r="56" spans="1:4" ht="15.75">
      <c r="A56" s="73"/>
      <c r="B56" s="98"/>
      <c r="C56" s="53"/>
      <c r="D56" s="53"/>
    </row>
    <row r="57" spans="1:4" ht="11.25">
      <c r="A57" s="73"/>
      <c r="B57" s="53"/>
      <c r="C57" s="53"/>
      <c r="D57" s="53"/>
    </row>
    <row r="58" ht="11.25">
      <c r="A58" s="73"/>
    </row>
    <row r="59" ht="11.25">
      <c r="A59" s="73"/>
    </row>
    <row r="60" ht="11.25">
      <c r="A60" s="73"/>
    </row>
    <row r="61" ht="11.25">
      <c r="A61" s="73"/>
    </row>
    <row r="62" ht="11.25">
      <c r="A62" s="73"/>
    </row>
    <row r="63" ht="11.25">
      <c r="A63" s="73"/>
    </row>
    <row r="64" ht="11.25">
      <c r="A64" s="73"/>
    </row>
    <row r="65" ht="11.25">
      <c r="A65" s="73"/>
    </row>
    <row r="66" ht="11.25">
      <c r="A66" s="73"/>
    </row>
    <row r="67" ht="11.25">
      <c r="A67" s="73"/>
    </row>
    <row r="68" ht="11.25">
      <c r="A68" s="73"/>
    </row>
    <row r="69" ht="11.25">
      <c r="A69" s="73"/>
    </row>
    <row r="70" ht="11.25">
      <c r="A70" s="73"/>
    </row>
    <row r="71" ht="11.25">
      <c r="A71" s="73"/>
    </row>
    <row r="72" ht="11.25">
      <c r="A72" s="73"/>
    </row>
    <row r="73" ht="11.25">
      <c r="A73" s="73"/>
    </row>
    <row r="74" ht="11.25">
      <c r="A74" s="73"/>
    </row>
    <row r="75" ht="11.25">
      <c r="A75" s="73"/>
    </row>
    <row r="76" ht="11.25">
      <c r="A76" s="73"/>
    </row>
    <row r="77" ht="11.25">
      <c r="A77" s="73"/>
    </row>
    <row r="78" ht="11.25">
      <c r="A78" s="73"/>
    </row>
    <row r="79" ht="11.25">
      <c r="A79" s="73"/>
    </row>
    <row r="80" ht="11.25">
      <c r="A80" s="73"/>
    </row>
    <row r="81" ht="11.25">
      <c r="A81" s="73"/>
    </row>
    <row r="82" ht="11.25">
      <c r="A82" s="73"/>
    </row>
    <row r="83" ht="11.25">
      <c r="A83" s="73"/>
    </row>
    <row r="84" ht="11.25">
      <c r="A84" s="73"/>
    </row>
    <row r="85" ht="11.25">
      <c r="A85" s="73"/>
    </row>
    <row r="86" ht="11.25">
      <c r="A86" s="73"/>
    </row>
    <row r="87" ht="11.25">
      <c r="A87" s="73"/>
    </row>
    <row r="88" ht="11.25">
      <c r="A88" s="73"/>
    </row>
    <row r="89" ht="11.25">
      <c r="A89" s="73"/>
    </row>
    <row r="90" ht="11.25">
      <c r="A90" s="73"/>
    </row>
    <row r="91" ht="11.25">
      <c r="A91" s="73"/>
    </row>
    <row r="92" ht="11.25">
      <c r="A92" s="73"/>
    </row>
  </sheetData>
  <sheetProtection/>
  <mergeCells count="1">
    <mergeCell ref="A7:C8"/>
  </mergeCells>
  <printOptions horizontalCentered="1"/>
  <pageMargins left="0.5" right="0.5" top="0.7" bottom="0.49" header="0.5" footer="0.31"/>
  <pageSetup horizontalDpi="600" verticalDpi="600" orientation="landscape" paperSize="9" r:id="rId1"/>
  <headerFooter alignWithMargins="0">
    <oddFooter>&amp;L&amp;"-,Regular"&amp;10Director Departament
Prof.dr.ing. Florin BELC&amp;CPage &amp;P of &amp;N&amp;R&amp;"-,Regular"&amp;10Candidat
Conf .dr.ing. Sorin HERBAN</oddFooter>
  </headerFooter>
  <rowBreaks count="1" manualBreakCount="1">
    <brk id="17" max="255" man="1"/>
  </rowBreaks>
</worksheet>
</file>

<file path=xl/worksheets/sheet18.xml><?xml version="1.0" encoding="utf-8"?>
<worksheet xmlns="http://schemas.openxmlformats.org/spreadsheetml/2006/main" xmlns:r="http://schemas.openxmlformats.org/officeDocument/2006/relationships">
  <dimension ref="A1:E87"/>
  <sheetViews>
    <sheetView view="pageLayout" zoomScale="85" zoomScaleSheetLayoutView="100" zoomScalePageLayoutView="85" workbookViewId="0" topLeftCell="A21">
      <selection activeCell="A1" sqref="A1:D28"/>
    </sheetView>
  </sheetViews>
  <sheetFormatPr defaultColWidth="9.140625" defaultRowHeight="11.25"/>
  <cols>
    <col min="1" max="1" width="6.140625" style="0" customWidth="1"/>
    <col min="2" max="2" width="63.7109375" style="0" customWidth="1"/>
    <col min="3" max="3" width="63.28125" style="0" bestFit="1" customWidth="1"/>
    <col min="4" max="4" width="15.140625" style="0" customWidth="1"/>
  </cols>
  <sheetData>
    <row r="1" spans="1:4" s="1" customFormat="1" ht="12.75">
      <c r="A1" s="212" t="s">
        <v>721</v>
      </c>
      <c r="B1" s="212"/>
      <c r="C1" s="213"/>
      <c r="D1" s="213"/>
    </row>
    <row r="2" spans="1:4" s="1" customFormat="1" ht="12.75">
      <c r="A2" s="212" t="s">
        <v>486</v>
      </c>
      <c r="B2" s="212"/>
      <c r="C2" s="213"/>
      <c r="D2" s="213"/>
    </row>
    <row r="3" spans="1:4" s="1" customFormat="1" ht="12.75">
      <c r="A3" s="450" t="s">
        <v>173</v>
      </c>
      <c r="B3" s="213"/>
      <c r="C3" s="213"/>
      <c r="D3" s="213"/>
    </row>
    <row r="4" spans="1:4" s="1" customFormat="1" ht="10.5" customHeight="1">
      <c r="A4" s="213"/>
      <c r="B4" s="213"/>
      <c r="C4" s="213"/>
      <c r="D4" s="213"/>
    </row>
    <row r="5" spans="1:4" s="1" customFormat="1" ht="21" customHeight="1">
      <c r="A5" s="538" t="s">
        <v>582</v>
      </c>
      <c r="B5" s="538"/>
      <c r="C5" s="538"/>
      <c r="D5" s="213"/>
    </row>
    <row r="6" spans="1:5" s="1" customFormat="1" ht="12.75">
      <c r="A6" s="538"/>
      <c r="B6" s="538"/>
      <c r="C6" s="538"/>
      <c r="D6" s="209"/>
      <c r="E6" s="32"/>
    </row>
    <row r="7" spans="1:5" s="1" customFormat="1" ht="12.75">
      <c r="A7" s="210"/>
      <c r="B7" s="210"/>
      <c r="C7" s="233"/>
      <c r="D7" s="209"/>
      <c r="E7" s="32"/>
    </row>
    <row r="8" spans="1:5" s="1" customFormat="1" ht="12.75">
      <c r="A8" s="229"/>
      <c r="B8" s="214" t="s">
        <v>363</v>
      </c>
      <c r="C8" s="214"/>
      <c r="D8" s="209"/>
      <c r="E8" s="32"/>
    </row>
    <row r="9" spans="1:5" ht="13.5" thickBot="1">
      <c r="A9" s="247"/>
      <c r="B9" s="218"/>
      <c r="C9" s="218"/>
      <c r="D9" s="218"/>
      <c r="E9" s="33"/>
    </row>
    <row r="10" spans="1:5" ht="26.25" thickBot="1">
      <c r="A10" s="215" t="s">
        <v>451</v>
      </c>
      <c r="B10" s="215" t="s">
        <v>366</v>
      </c>
      <c r="C10" s="215" t="s">
        <v>294</v>
      </c>
      <c r="D10" s="215" t="s">
        <v>344</v>
      </c>
      <c r="E10" s="33"/>
    </row>
    <row r="11" spans="1:5" ht="15.75">
      <c r="A11" s="75"/>
      <c r="B11" s="76"/>
      <c r="C11" s="76"/>
      <c r="D11" s="248">
        <f>SUM(D12:D21)</f>
        <v>120</v>
      </c>
      <c r="E11" s="33"/>
    </row>
    <row r="12" spans="1:5" ht="31.5">
      <c r="A12" s="77">
        <v>1</v>
      </c>
      <c r="B12" s="136" t="s">
        <v>719</v>
      </c>
      <c r="C12" s="56" t="s">
        <v>186</v>
      </c>
      <c r="D12" s="57">
        <v>10</v>
      </c>
      <c r="E12" s="33"/>
    </row>
    <row r="13" spans="1:5" ht="31.5">
      <c r="A13" s="77">
        <v>2</v>
      </c>
      <c r="B13" s="136" t="s">
        <v>672</v>
      </c>
      <c r="C13" s="56" t="s">
        <v>186</v>
      </c>
      <c r="D13" s="57">
        <v>10</v>
      </c>
      <c r="E13" s="33"/>
    </row>
    <row r="14" spans="1:5" ht="31.5">
      <c r="A14" s="77">
        <v>3</v>
      </c>
      <c r="B14" s="136" t="s">
        <v>222</v>
      </c>
      <c r="C14" s="56" t="s">
        <v>187</v>
      </c>
      <c r="D14" s="57">
        <v>10</v>
      </c>
      <c r="E14" s="33"/>
    </row>
    <row r="15" spans="1:5" ht="31.5">
      <c r="A15" s="77">
        <v>4</v>
      </c>
      <c r="B15" s="136" t="s">
        <v>53</v>
      </c>
      <c r="C15" s="56" t="s">
        <v>187</v>
      </c>
      <c r="D15" s="57">
        <v>10</v>
      </c>
      <c r="E15" s="33"/>
    </row>
    <row r="16" spans="1:5" ht="31.5">
      <c r="A16" s="77">
        <v>5</v>
      </c>
      <c r="B16" s="136" t="s">
        <v>223</v>
      </c>
      <c r="C16" s="56" t="s">
        <v>188</v>
      </c>
      <c r="D16" s="57">
        <v>10</v>
      </c>
      <c r="E16" s="33"/>
    </row>
    <row r="17" spans="1:5" ht="31.5">
      <c r="A17" s="77">
        <v>6</v>
      </c>
      <c r="B17" s="136" t="s">
        <v>224</v>
      </c>
      <c r="C17" s="56" t="s">
        <v>188</v>
      </c>
      <c r="D17" s="57">
        <v>10</v>
      </c>
      <c r="E17" s="33"/>
    </row>
    <row r="18" spans="1:5" ht="31.5">
      <c r="A18" s="77">
        <v>5</v>
      </c>
      <c r="B18" s="136" t="s">
        <v>225</v>
      </c>
      <c r="C18" s="56" t="s">
        <v>189</v>
      </c>
      <c r="D18" s="57">
        <v>10</v>
      </c>
      <c r="E18" s="33"/>
    </row>
    <row r="19" spans="1:5" ht="31.5">
      <c r="A19" s="77">
        <v>6</v>
      </c>
      <c r="B19" s="136" t="s">
        <v>226</v>
      </c>
      <c r="C19" s="56" t="s">
        <v>189</v>
      </c>
      <c r="D19" s="57">
        <v>10</v>
      </c>
      <c r="E19" s="33"/>
    </row>
    <row r="20" spans="1:5" ht="31.5">
      <c r="A20" s="65">
        <v>7</v>
      </c>
      <c r="B20" s="136" t="s">
        <v>720</v>
      </c>
      <c r="C20" s="56" t="s">
        <v>146</v>
      </c>
      <c r="D20" s="57">
        <v>40</v>
      </c>
      <c r="E20" s="33"/>
    </row>
    <row r="21" spans="1:5" ht="15.75">
      <c r="A21" s="89"/>
      <c r="B21" s="100"/>
      <c r="C21" s="98"/>
      <c r="D21" s="99"/>
      <c r="E21" s="33"/>
    </row>
    <row r="22" spans="1:5" ht="15.75">
      <c r="A22" s="89"/>
      <c r="B22" s="100"/>
      <c r="C22" s="98"/>
      <c r="D22" s="99"/>
      <c r="E22" s="33"/>
    </row>
    <row r="23" spans="1:5" ht="12.75">
      <c r="A23" s="229"/>
      <c r="B23" s="214" t="s">
        <v>364</v>
      </c>
      <c r="C23" s="214"/>
      <c r="D23" s="270"/>
      <c r="E23" s="33"/>
    </row>
    <row r="24" spans="1:5" ht="13.5" thickBot="1">
      <c r="A24" s="247"/>
      <c r="B24" s="218"/>
      <c r="C24" s="218"/>
      <c r="D24" s="218"/>
      <c r="E24" s="33"/>
    </row>
    <row r="25" spans="1:5" ht="26.25" thickBot="1">
      <c r="A25" s="215" t="s">
        <v>451</v>
      </c>
      <c r="B25" s="215" t="s">
        <v>360</v>
      </c>
      <c r="C25" s="215" t="s">
        <v>361</v>
      </c>
      <c r="D25" s="215" t="s">
        <v>344</v>
      </c>
      <c r="E25" s="33"/>
    </row>
    <row r="26" spans="1:5" ht="15.75">
      <c r="A26" s="271"/>
      <c r="B26" s="272"/>
      <c r="C26" s="272"/>
      <c r="D26" s="248">
        <f>SUM(D27:D37)</f>
        <v>6</v>
      </c>
      <c r="E26" s="33"/>
    </row>
    <row r="27" spans="1:5" ht="31.5">
      <c r="A27" s="124">
        <v>1</v>
      </c>
      <c r="B27" s="136" t="s">
        <v>190</v>
      </c>
      <c r="C27" s="59" t="s">
        <v>192</v>
      </c>
      <c r="D27" s="57">
        <v>3</v>
      </c>
      <c r="E27" s="33"/>
    </row>
    <row r="28" spans="1:5" ht="15.75">
      <c r="A28" s="124">
        <v>2</v>
      </c>
      <c r="B28" s="136" t="s">
        <v>191</v>
      </c>
      <c r="C28" s="59" t="s">
        <v>193</v>
      </c>
      <c r="D28" s="57">
        <v>3</v>
      </c>
      <c r="E28" s="33"/>
    </row>
    <row r="29" spans="1:5" ht="15.75">
      <c r="A29" s="124"/>
      <c r="B29" s="136"/>
      <c r="C29" s="63"/>
      <c r="D29" s="82"/>
      <c r="E29" s="33"/>
    </row>
    <row r="30" spans="1:5" ht="15.75">
      <c r="A30" s="125"/>
      <c r="B30" s="137"/>
      <c r="C30" s="127"/>
      <c r="D30" s="58"/>
      <c r="E30" s="33"/>
    </row>
    <row r="31" spans="1:5" ht="15.75">
      <c r="A31" s="124"/>
      <c r="B31" s="136"/>
      <c r="C31" s="63"/>
      <c r="D31" s="58"/>
      <c r="E31" s="33"/>
    </row>
    <row r="32" spans="1:5" ht="15.75">
      <c r="A32" s="89"/>
      <c r="B32" s="98"/>
      <c r="C32" s="98"/>
      <c r="D32" s="99"/>
      <c r="E32" s="33"/>
    </row>
    <row r="33" spans="1:4" ht="15.75">
      <c r="A33" s="89"/>
      <c r="B33" s="98"/>
      <c r="C33" s="98"/>
      <c r="D33" s="99"/>
    </row>
    <row r="34" spans="1:4" ht="15.75">
      <c r="A34" s="89"/>
      <c r="B34" s="98"/>
      <c r="C34" s="98"/>
      <c r="D34" s="99"/>
    </row>
    <row r="35" spans="1:4" ht="15.75">
      <c r="A35" s="89"/>
      <c r="B35" s="98"/>
      <c r="C35" s="98"/>
      <c r="D35" s="99"/>
    </row>
    <row r="36" spans="1:4" ht="15.75">
      <c r="A36" s="89"/>
      <c r="B36" s="98"/>
      <c r="C36" s="98"/>
      <c r="D36" s="99"/>
    </row>
    <row r="37" spans="1:4" ht="15.75">
      <c r="A37" s="89"/>
      <c r="B37" s="98"/>
      <c r="C37" s="98"/>
      <c r="D37" s="99"/>
    </row>
    <row r="38" spans="1:4" ht="15.75">
      <c r="A38" s="89"/>
      <c r="B38" s="98"/>
      <c r="C38" s="98"/>
      <c r="D38" s="99"/>
    </row>
    <row r="39" spans="1:4" ht="15.75">
      <c r="A39" s="89"/>
      <c r="B39" s="98"/>
      <c r="C39" s="98"/>
      <c r="D39" s="99"/>
    </row>
    <row r="40" spans="1:4" ht="12.75">
      <c r="A40" s="229"/>
      <c r="B40" s="214" t="s">
        <v>365</v>
      </c>
      <c r="C40" s="214"/>
      <c r="D40" s="209"/>
    </row>
    <row r="41" spans="1:4" ht="12" thickBot="1">
      <c r="A41" s="72"/>
      <c r="B41" s="33"/>
      <c r="C41" s="33"/>
      <c r="D41" s="33"/>
    </row>
    <row r="42" spans="1:4" ht="26.25" thickBot="1">
      <c r="A42" s="215" t="s">
        <v>451</v>
      </c>
      <c r="B42" s="215" t="s">
        <v>360</v>
      </c>
      <c r="C42" s="215" t="s">
        <v>361</v>
      </c>
      <c r="D42" s="215" t="s">
        <v>344</v>
      </c>
    </row>
    <row r="43" spans="1:4" ht="15.75">
      <c r="A43" s="249"/>
      <c r="B43" s="250"/>
      <c r="C43" s="250"/>
      <c r="D43" s="228">
        <f>SUM(D44:D51)</f>
        <v>0</v>
      </c>
    </row>
    <row r="44" spans="1:4" ht="15.75">
      <c r="A44" s="251"/>
      <c r="B44" s="136"/>
      <c r="C44" s="252"/>
      <c r="D44" s="217"/>
    </row>
    <row r="45" spans="1:4" ht="15.75">
      <c r="A45" s="251"/>
      <c r="B45" s="136"/>
      <c r="C45" s="252"/>
      <c r="D45" s="253"/>
    </row>
    <row r="46" spans="1:4" ht="15.75">
      <c r="A46" s="254"/>
      <c r="B46" s="186"/>
      <c r="C46" s="187"/>
      <c r="D46" s="231"/>
    </row>
    <row r="47" spans="1:4" ht="15.75">
      <c r="A47" s="65"/>
      <c r="B47" s="136"/>
      <c r="C47" s="56"/>
      <c r="D47" s="58"/>
    </row>
    <row r="48" spans="1:4" ht="15.75">
      <c r="A48" s="65"/>
      <c r="B48" s="56"/>
      <c r="C48" s="56"/>
      <c r="D48" s="58"/>
    </row>
    <row r="49" spans="1:4" ht="15.75">
      <c r="A49" s="65"/>
      <c r="B49" s="56"/>
      <c r="C49" s="56"/>
      <c r="D49" s="58"/>
    </row>
    <row r="50" spans="1:4" ht="15.75">
      <c r="A50" s="89"/>
      <c r="B50" s="98"/>
      <c r="C50" s="98"/>
      <c r="D50" s="99"/>
    </row>
    <row r="51" spans="1:4" ht="15.75">
      <c r="A51" s="89"/>
      <c r="B51" s="98"/>
      <c r="C51" s="98"/>
      <c r="D51" s="99"/>
    </row>
    <row r="52" spans="1:4" ht="11.25">
      <c r="A52" s="95"/>
      <c r="B52" s="53"/>
      <c r="C52" s="53"/>
      <c r="D52" s="53"/>
    </row>
    <row r="53" ht="11.25">
      <c r="A53" s="73"/>
    </row>
    <row r="54" ht="11.25">
      <c r="A54" s="73"/>
    </row>
    <row r="55" ht="11.25">
      <c r="A55" s="73"/>
    </row>
    <row r="56" ht="11.25">
      <c r="A56" s="73"/>
    </row>
    <row r="57" ht="11.25">
      <c r="A57" s="73"/>
    </row>
    <row r="58" ht="11.25">
      <c r="A58" s="73"/>
    </row>
    <row r="59" ht="11.25">
      <c r="A59" s="73"/>
    </row>
    <row r="60" ht="11.25">
      <c r="A60" s="73"/>
    </row>
    <row r="61" ht="11.25">
      <c r="A61" s="73"/>
    </row>
    <row r="62" ht="11.25">
      <c r="A62" s="73"/>
    </row>
    <row r="63" ht="11.25">
      <c r="A63" s="73"/>
    </row>
    <row r="64" ht="11.25">
      <c r="A64" s="73"/>
    </row>
    <row r="65" ht="11.25">
      <c r="A65" s="73"/>
    </row>
    <row r="66" ht="11.25">
      <c r="A66" s="73"/>
    </row>
    <row r="67" ht="11.25">
      <c r="A67" s="73"/>
    </row>
    <row r="68" ht="11.25">
      <c r="A68" s="73"/>
    </row>
    <row r="69" ht="11.25">
      <c r="A69" s="73"/>
    </row>
    <row r="70" ht="11.25">
      <c r="A70" s="73"/>
    </row>
    <row r="71" ht="11.25">
      <c r="A71" s="73"/>
    </row>
    <row r="72" ht="11.25">
      <c r="A72" s="73"/>
    </row>
    <row r="73" ht="11.25">
      <c r="A73" s="73"/>
    </row>
    <row r="74" ht="11.25">
      <c r="A74" s="73"/>
    </row>
    <row r="75" ht="11.25">
      <c r="A75" s="73"/>
    </row>
    <row r="76" ht="11.25">
      <c r="A76" s="73"/>
    </row>
    <row r="77" ht="11.25">
      <c r="A77" s="73"/>
    </row>
    <row r="78" ht="11.25">
      <c r="A78" s="73"/>
    </row>
    <row r="79" ht="11.25">
      <c r="A79" s="73"/>
    </row>
    <row r="80" ht="11.25">
      <c r="A80" s="73"/>
    </row>
    <row r="81" ht="11.25">
      <c r="A81" s="73"/>
    </row>
    <row r="82" ht="11.25">
      <c r="A82" s="73"/>
    </row>
    <row r="83" ht="11.25">
      <c r="A83" s="73"/>
    </row>
    <row r="84" ht="11.25">
      <c r="A84" s="73"/>
    </row>
    <row r="85" ht="11.25">
      <c r="A85" s="73"/>
    </row>
    <row r="86" ht="11.25">
      <c r="A86" s="73"/>
    </row>
    <row r="87" ht="11.25">
      <c r="A87" s="73"/>
    </row>
  </sheetData>
  <sheetProtection/>
  <mergeCells count="1">
    <mergeCell ref="A5:C6"/>
  </mergeCells>
  <printOptions horizontalCentered="1"/>
  <pageMargins left="0.5" right="0.5" top="0.7" bottom="0.49" header="0.5" footer="0.31"/>
  <pageSetup horizontalDpi="600" verticalDpi="600" orientation="landscape" paperSize="9" r:id="rId1"/>
  <headerFooter alignWithMargins="0">
    <oddFooter>&amp;L&amp;"-,Regular"&amp;10Director Departament CCTFC
Prof. dr. ing. Florin BELC&amp;R&amp;"-,Regular"&amp;10Candidat
Conf.dr.ing. Sorin HERBAN</oddFooter>
  </headerFooter>
  <rowBreaks count="1" manualBreakCount="1">
    <brk id="39" max="255" man="1"/>
  </rowBreaks>
</worksheet>
</file>

<file path=xl/worksheets/sheet19.xml><?xml version="1.0" encoding="utf-8"?>
<worksheet xmlns="http://schemas.openxmlformats.org/spreadsheetml/2006/main" xmlns:r="http://schemas.openxmlformats.org/officeDocument/2006/relationships">
  <dimension ref="A1:F50"/>
  <sheetViews>
    <sheetView view="pageLayout" zoomScale="70" zoomScaleSheetLayoutView="100" zoomScalePageLayoutView="70" workbookViewId="0" topLeftCell="A1">
      <selection activeCell="D25" sqref="D25"/>
    </sheetView>
  </sheetViews>
  <sheetFormatPr defaultColWidth="9.140625" defaultRowHeight="11.25"/>
  <cols>
    <col min="1" max="1" width="6.140625" style="0" customWidth="1"/>
    <col min="2" max="2" width="63.7109375" style="0" customWidth="1"/>
    <col min="3" max="3" width="63.28125" style="0" bestFit="1" customWidth="1"/>
    <col min="4" max="4" width="18.421875" style="0" customWidth="1"/>
    <col min="5" max="5" width="15.140625" style="0" customWidth="1"/>
  </cols>
  <sheetData>
    <row r="1" spans="1:5" s="1" customFormat="1" ht="12.75">
      <c r="A1" s="212" t="s">
        <v>721</v>
      </c>
      <c r="B1" s="212"/>
      <c r="C1" s="213"/>
      <c r="D1" s="213"/>
      <c r="E1" s="213"/>
    </row>
    <row r="2" spans="1:5" s="1" customFormat="1" ht="12.75">
      <c r="A2" s="212" t="s">
        <v>486</v>
      </c>
      <c r="B2" s="212"/>
      <c r="C2" s="213"/>
      <c r="D2" s="213"/>
      <c r="E2" s="213"/>
    </row>
    <row r="3" spans="1:5" s="1" customFormat="1" ht="12.75">
      <c r="A3" s="450" t="s">
        <v>173</v>
      </c>
      <c r="B3" s="213"/>
      <c r="C3" s="213"/>
      <c r="D3" s="213"/>
      <c r="E3" s="213"/>
    </row>
    <row r="4" spans="1:5" s="1" customFormat="1" ht="10.5" customHeight="1">
      <c r="A4" s="213"/>
      <c r="B4" s="213"/>
      <c r="C4" s="213"/>
      <c r="D4" s="213"/>
      <c r="E4" s="213"/>
    </row>
    <row r="5" spans="1:6" s="1" customFormat="1" ht="15">
      <c r="A5" s="209"/>
      <c r="B5" s="209"/>
      <c r="C5" s="209"/>
      <c r="D5" s="209"/>
      <c r="E5" s="209"/>
      <c r="F5" s="31"/>
    </row>
    <row r="6" spans="1:6" s="1" customFormat="1" ht="15">
      <c r="A6" s="209"/>
      <c r="B6" s="209"/>
      <c r="C6" s="209"/>
      <c r="D6" s="209"/>
      <c r="E6" s="209"/>
      <c r="F6" s="31"/>
    </row>
    <row r="7" spans="1:5" s="1" customFormat="1" ht="21" customHeight="1">
      <c r="A7" s="538" t="s">
        <v>409</v>
      </c>
      <c r="B7" s="538"/>
      <c r="C7" s="538"/>
      <c r="D7" s="210"/>
      <c r="E7" s="213"/>
    </row>
    <row r="8" spans="1:6" s="1" customFormat="1" ht="12.75">
      <c r="A8" s="538"/>
      <c r="B8" s="538"/>
      <c r="C8" s="538"/>
      <c r="D8" s="210"/>
      <c r="E8" s="209"/>
      <c r="F8" s="32"/>
    </row>
    <row r="9" spans="1:6" s="1" customFormat="1" ht="12.75">
      <c r="A9" s="210"/>
      <c r="B9" s="210"/>
      <c r="C9" s="233"/>
      <c r="D9" s="233"/>
      <c r="E9" s="209"/>
      <c r="F9" s="32"/>
    </row>
    <row r="10" spans="1:6" s="1" customFormat="1" ht="12.75">
      <c r="A10" s="229"/>
      <c r="B10" s="214" t="s">
        <v>367</v>
      </c>
      <c r="C10" s="214"/>
      <c r="D10" s="214"/>
      <c r="E10" s="209"/>
      <c r="F10" s="32"/>
    </row>
    <row r="11" spans="1:6" ht="13.5" thickBot="1">
      <c r="A11" s="247"/>
      <c r="B11" s="218"/>
      <c r="C11" s="218"/>
      <c r="D11" s="218"/>
      <c r="E11" s="218"/>
      <c r="F11" s="33"/>
    </row>
    <row r="12" spans="1:6" ht="26.25" thickBot="1">
      <c r="A12" s="215" t="s">
        <v>451</v>
      </c>
      <c r="B12" s="215" t="s">
        <v>371</v>
      </c>
      <c r="C12" s="215" t="s">
        <v>369</v>
      </c>
      <c r="D12" s="215" t="s">
        <v>370</v>
      </c>
      <c r="E12" s="215" t="s">
        <v>344</v>
      </c>
      <c r="F12" s="33"/>
    </row>
    <row r="13" spans="1:6" ht="15.75">
      <c r="A13" s="75"/>
      <c r="B13" s="76"/>
      <c r="C13" s="76"/>
      <c r="D13" s="96"/>
      <c r="E13" s="83">
        <f>SUM(E14:E15)</f>
        <v>5</v>
      </c>
      <c r="F13" s="33"/>
    </row>
    <row r="14" spans="1:6" ht="15.75">
      <c r="A14" s="77">
        <v>1</v>
      </c>
      <c r="B14" s="56" t="s">
        <v>218</v>
      </c>
      <c r="C14" s="56" t="s">
        <v>219</v>
      </c>
      <c r="D14" s="57">
        <v>1</v>
      </c>
      <c r="E14" s="57">
        <f>5*D14</f>
        <v>5</v>
      </c>
      <c r="F14" s="33"/>
    </row>
    <row r="15" spans="1:6" ht="15.75">
      <c r="A15" s="77"/>
      <c r="B15" s="56"/>
      <c r="C15" s="56"/>
      <c r="D15" s="57"/>
      <c r="E15" s="57">
        <f>5*D15</f>
        <v>0</v>
      </c>
      <c r="F15" s="33"/>
    </row>
    <row r="16" spans="1:6" ht="15.75">
      <c r="A16" s="77"/>
      <c r="B16" s="141"/>
      <c r="C16" s="56"/>
      <c r="D16" s="81"/>
      <c r="E16" s="57">
        <f>5*D16</f>
        <v>0</v>
      </c>
      <c r="F16" s="33"/>
    </row>
    <row r="17" ht="11.25">
      <c r="A17" s="73"/>
    </row>
    <row r="18" ht="11.25">
      <c r="A18" s="73"/>
    </row>
    <row r="19" spans="1:5" ht="12.75">
      <c r="A19" s="229"/>
      <c r="B19" s="214" t="s">
        <v>368</v>
      </c>
      <c r="C19" s="214"/>
      <c r="D19" s="214"/>
      <c r="E19" s="209"/>
    </row>
    <row r="20" spans="1:5" ht="13.5" thickBot="1">
      <c r="A20" s="247"/>
      <c r="B20" s="218"/>
      <c r="C20" s="218"/>
      <c r="D20" s="218"/>
      <c r="E20" s="218"/>
    </row>
    <row r="21" spans="1:5" ht="26.25" thickBot="1">
      <c r="A21" s="215" t="s">
        <v>451</v>
      </c>
      <c r="B21" s="215" t="s">
        <v>371</v>
      </c>
      <c r="C21" s="215" t="s">
        <v>369</v>
      </c>
      <c r="D21" s="215" t="s">
        <v>370</v>
      </c>
      <c r="E21" s="215" t="s">
        <v>344</v>
      </c>
    </row>
    <row r="22" spans="1:5" ht="15.75">
      <c r="A22" s="75"/>
      <c r="B22" s="76"/>
      <c r="C22" s="76"/>
      <c r="D22" s="96"/>
      <c r="E22" s="248">
        <f>SUM(E23:E31)</f>
        <v>12</v>
      </c>
    </row>
    <row r="23" spans="1:5" ht="15.75">
      <c r="A23" s="77">
        <v>1</v>
      </c>
      <c r="B23" s="136" t="s">
        <v>161</v>
      </c>
      <c r="C23" s="60" t="s">
        <v>220</v>
      </c>
      <c r="D23" s="63" t="s">
        <v>373</v>
      </c>
      <c r="E23" s="63">
        <f>2*D23</f>
        <v>10</v>
      </c>
    </row>
    <row r="24" spans="1:5" ht="15.75">
      <c r="A24" s="138">
        <v>2</v>
      </c>
      <c r="B24" s="152" t="s">
        <v>139</v>
      </c>
      <c r="C24" s="152" t="s">
        <v>140</v>
      </c>
      <c r="D24" s="63" t="s">
        <v>351</v>
      </c>
      <c r="E24" s="63">
        <f>2*D24</f>
        <v>2</v>
      </c>
    </row>
    <row r="25" spans="1:5" ht="15.75">
      <c r="A25" s="89"/>
      <c r="B25" s="98"/>
      <c r="C25" s="100"/>
      <c r="D25" s="100"/>
      <c r="E25" s="99"/>
    </row>
    <row r="26" spans="1:5" ht="15.75">
      <c r="A26" s="89"/>
      <c r="B26" s="98"/>
      <c r="C26" s="153"/>
      <c r="D26" s="153"/>
      <c r="E26" s="99"/>
    </row>
    <row r="27" spans="1:5" ht="15.75">
      <c r="A27" s="89"/>
      <c r="B27" s="100"/>
      <c r="C27" s="98"/>
      <c r="D27" s="98"/>
      <c r="E27" s="99"/>
    </row>
    <row r="28" spans="1:5" ht="15.75">
      <c r="A28" s="89"/>
      <c r="B28" s="100"/>
      <c r="C28" s="100"/>
      <c r="D28" s="100"/>
      <c r="E28" s="99"/>
    </row>
    <row r="29" spans="1:5" ht="15.75">
      <c r="A29" s="89"/>
      <c r="B29" s="100"/>
      <c r="C29" s="100"/>
      <c r="D29" s="100"/>
      <c r="E29" s="99"/>
    </row>
    <row r="30" spans="1:5" ht="15.75">
      <c r="A30" s="89"/>
      <c r="B30" s="100"/>
      <c r="C30" s="98"/>
      <c r="D30" s="98"/>
      <c r="E30" s="99"/>
    </row>
    <row r="31" spans="1:5" ht="15.75">
      <c r="A31" s="89"/>
      <c r="B31" s="100"/>
      <c r="C31" s="98"/>
      <c r="D31" s="98"/>
      <c r="E31" s="99"/>
    </row>
    <row r="32" spans="1:5" ht="15.75">
      <c r="A32" s="89"/>
      <c r="B32" s="100"/>
      <c r="C32" s="98"/>
      <c r="D32" s="98"/>
      <c r="E32" s="99"/>
    </row>
    <row r="33" spans="1:5" ht="11.25">
      <c r="A33" s="95"/>
      <c r="B33" s="53"/>
      <c r="C33" s="53"/>
      <c r="D33" s="53"/>
      <c r="E33" s="53"/>
    </row>
    <row r="34" spans="1:5" ht="11.25">
      <c r="A34" s="95"/>
      <c r="B34" s="53"/>
      <c r="C34" s="53"/>
      <c r="D34" s="53"/>
      <c r="E34" s="53"/>
    </row>
    <row r="35" ht="11.25">
      <c r="A35" s="73"/>
    </row>
    <row r="36" ht="11.25">
      <c r="A36" s="73"/>
    </row>
    <row r="37" ht="11.25">
      <c r="A37" s="73"/>
    </row>
    <row r="38" ht="11.25">
      <c r="A38" s="73"/>
    </row>
    <row r="39" ht="11.25">
      <c r="A39" s="73"/>
    </row>
    <row r="40" ht="11.25">
      <c r="A40" s="73"/>
    </row>
    <row r="41" ht="11.25">
      <c r="A41" s="73"/>
    </row>
    <row r="42" ht="11.25">
      <c r="A42" s="73"/>
    </row>
    <row r="43" ht="11.25">
      <c r="A43" s="73"/>
    </row>
    <row r="44" ht="11.25">
      <c r="A44" s="73"/>
    </row>
    <row r="45" ht="11.25">
      <c r="A45" s="73"/>
    </row>
    <row r="46" ht="11.25">
      <c r="A46" s="73"/>
    </row>
    <row r="47" ht="11.25">
      <c r="A47" s="73"/>
    </row>
    <row r="48" ht="11.25">
      <c r="A48" s="73"/>
    </row>
    <row r="49" ht="11.25">
      <c r="A49" s="73"/>
    </row>
    <row r="50" ht="11.25">
      <c r="A50" s="73"/>
    </row>
  </sheetData>
  <sheetProtection/>
  <mergeCells count="1">
    <mergeCell ref="A7:C8"/>
  </mergeCells>
  <printOptions horizontalCentered="1"/>
  <pageMargins left="0.5118110236220472" right="0.5118110236220472" top="0.7086614173228347" bottom="0.4724409448818898" header="0.5118110236220472" footer="0.31496062992125984"/>
  <pageSetup horizontalDpi="600" verticalDpi="600" orientation="landscape" paperSize="9" scale="89" r:id="rId1"/>
  <headerFooter alignWithMargins="0">
    <oddFooter>&amp;L&amp;"-,Regular"&amp;10Director Departament CCTFC
Prof. dr. ing. Florin BELC&amp;R&amp;"-,Regular"&amp;10Candidat
Conf.dr.ing. Sorin HERBAN</oddFooter>
  </headerFooter>
  <rowBreaks count="1" manualBreakCount="1">
    <brk id="17" max="255" man="1"/>
  </rowBreaks>
</worksheet>
</file>

<file path=xl/worksheets/sheet2.xml><?xml version="1.0" encoding="utf-8"?>
<worksheet xmlns="http://schemas.openxmlformats.org/spreadsheetml/2006/main" xmlns:r="http://schemas.openxmlformats.org/officeDocument/2006/relationships">
  <dimension ref="A1:K64"/>
  <sheetViews>
    <sheetView tabSelected="1" view="pageLayout" zoomScale="85" zoomScaleSheetLayoutView="70" zoomScalePageLayoutView="85" workbookViewId="0" topLeftCell="A1">
      <selection activeCell="J34" sqref="J34"/>
    </sheetView>
  </sheetViews>
  <sheetFormatPr defaultColWidth="9.140625" defaultRowHeight="11.25"/>
  <cols>
    <col min="1" max="1" width="5.7109375" style="1" customWidth="1"/>
    <col min="2" max="2" width="12.28125" style="1" customWidth="1"/>
    <col min="3" max="3" width="43.7109375" style="1" customWidth="1"/>
    <col min="4" max="4" width="4.28125" style="1" hidden="1" customWidth="1"/>
    <col min="5" max="5" width="29.28125" style="1" customWidth="1"/>
    <col min="6" max="6" width="9.00390625" style="1" customWidth="1"/>
    <col min="7" max="7" width="17.00390625" style="1" customWidth="1"/>
    <col min="8" max="8" width="21.00390625" style="1" customWidth="1"/>
    <col min="9" max="9" width="16.140625" style="1" customWidth="1"/>
    <col min="10" max="11" width="10.7109375" style="1" customWidth="1"/>
    <col min="12" max="16384" width="9.140625" style="1" customWidth="1"/>
  </cols>
  <sheetData>
    <row r="1" spans="1:3" ht="11.25">
      <c r="A1" s="516" t="s">
        <v>721</v>
      </c>
      <c r="B1" s="516"/>
      <c r="C1" s="516"/>
    </row>
    <row r="2" spans="1:3" ht="11.25">
      <c r="A2" s="516" t="s">
        <v>446</v>
      </c>
      <c r="B2" s="516"/>
      <c r="C2" s="1" t="str">
        <f>Date_Ini!B2</f>
        <v>CCTFC</v>
      </c>
    </row>
    <row r="3" spans="1:3" ht="11.25">
      <c r="A3" s="516" t="s">
        <v>447</v>
      </c>
      <c r="B3" s="516"/>
      <c r="C3" s="1" t="str">
        <f>Date_Ini!B3</f>
        <v>INGINERIE GEOLOGICĂ, INGINERIE GEODEZICĂ, MINE, PETROL ŞI GAZE</v>
      </c>
    </row>
    <row r="4" ht="10.5" customHeight="1"/>
    <row r="5" spans="1:11" ht="15">
      <c r="A5" s="517"/>
      <c r="B5" s="517"/>
      <c r="C5" s="423" t="str">
        <f>Date_Ini!$B$5</f>
        <v>Conf. Dr. Ing. HERBAN IOAN SORIN</v>
      </c>
      <c r="D5" s="31"/>
      <c r="E5" s="31"/>
      <c r="F5" s="31"/>
      <c r="G5" s="31"/>
      <c r="H5" s="31"/>
      <c r="I5" s="31"/>
      <c r="J5" s="31"/>
      <c r="K5" s="31"/>
    </row>
    <row r="6" spans="1:11" ht="5.25" customHeight="1">
      <c r="A6" s="31"/>
      <c r="B6" s="31"/>
      <c r="C6" s="31"/>
      <c r="D6" s="31"/>
      <c r="E6" s="31"/>
      <c r="F6" s="31"/>
      <c r="G6" s="31"/>
      <c r="H6" s="31"/>
      <c r="I6" s="31"/>
      <c r="J6" s="31"/>
      <c r="K6" s="31"/>
    </row>
    <row r="7" spans="1:11" ht="15">
      <c r="A7" s="517" t="s">
        <v>169</v>
      </c>
      <c r="B7" s="517"/>
      <c r="C7" s="517"/>
      <c r="D7" s="517"/>
      <c r="E7" s="517"/>
      <c r="F7" s="517"/>
      <c r="G7" s="517"/>
      <c r="H7" s="517"/>
      <c r="I7" s="517"/>
      <c r="J7" s="517"/>
      <c r="K7" s="517"/>
    </row>
    <row r="8" ht="14.25" customHeight="1" thickBot="1"/>
    <row r="9" spans="1:11" ht="12" customHeight="1" thickBot="1" thickTop="1">
      <c r="A9" s="518" t="s">
        <v>317</v>
      </c>
      <c r="B9" s="519"/>
      <c r="C9" s="519"/>
      <c r="D9" s="519"/>
      <c r="E9" s="519"/>
      <c r="F9" s="519"/>
      <c r="G9" s="519"/>
      <c r="H9" s="519"/>
      <c r="I9" s="520"/>
      <c r="J9" s="521" t="s">
        <v>341</v>
      </c>
      <c r="K9" s="522"/>
    </row>
    <row r="10" spans="1:11" ht="38.25" customHeight="1" thickBot="1">
      <c r="A10" s="428" t="s">
        <v>337</v>
      </c>
      <c r="B10" s="14" t="s">
        <v>318</v>
      </c>
      <c r="C10" s="15" t="s">
        <v>389</v>
      </c>
      <c r="D10" s="14" t="s">
        <v>319</v>
      </c>
      <c r="E10" s="15" t="s">
        <v>390</v>
      </c>
      <c r="F10" s="523" t="s">
        <v>320</v>
      </c>
      <c r="G10" s="524"/>
      <c r="H10" s="16" t="s">
        <v>336</v>
      </c>
      <c r="I10" s="16" t="s">
        <v>31</v>
      </c>
      <c r="J10" s="28" t="s">
        <v>340</v>
      </c>
      <c r="K10" s="429" t="s">
        <v>342</v>
      </c>
    </row>
    <row r="11" spans="1:11" ht="12" thickBot="1">
      <c r="A11" s="430">
        <v>0</v>
      </c>
      <c r="B11" s="424">
        <v>1</v>
      </c>
      <c r="C11" s="425">
        <v>2</v>
      </c>
      <c r="D11" s="17">
        <v>3</v>
      </c>
      <c r="E11" s="18">
        <v>3</v>
      </c>
      <c r="F11" s="525">
        <v>4</v>
      </c>
      <c r="G11" s="526"/>
      <c r="H11" s="19">
        <v>5</v>
      </c>
      <c r="I11" s="19">
        <v>6</v>
      </c>
      <c r="J11" s="29">
        <v>7</v>
      </c>
      <c r="K11" s="431">
        <v>8</v>
      </c>
    </row>
    <row r="12" spans="1:11" ht="18" customHeight="1">
      <c r="A12" s="532">
        <v>1</v>
      </c>
      <c r="B12" s="534" t="s">
        <v>321</v>
      </c>
      <c r="C12" s="484" t="s">
        <v>374</v>
      </c>
      <c r="D12" s="483" t="s">
        <v>322</v>
      </c>
      <c r="E12" s="483" t="s">
        <v>165</v>
      </c>
      <c r="F12" s="13" t="s">
        <v>375</v>
      </c>
      <c r="G12" s="12" t="s">
        <v>323</v>
      </c>
      <c r="H12" s="25" t="s">
        <v>383</v>
      </c>
      <c r="I12" s="509"/>
      <c r="J12" s="34">
        <f>MAX('1.1.1.1-Carti'!A15:A67)</f>
        <v>0</v>
      </c>
      <c r="K12" s="432">
        <f>'1.1.1.1-Carti'!I14</f>
        <v>0</v>
      </c>
    </row>
    <row r="13" spans="1:11" ht="18" customHeight="1">
      <c r="A13" s="532"/>
      <c r="B13" s="534"/>
      <c r="C13" s="484"/>
      <c r="D13" s="484"/>
      <c r="E13" s="484"/>
      <c r="F13" s="10" t="s">
        <v>376</v>
      </c>
      <c r="G13" s="11" t="s">
        <v>324</v>
      </c>
      <c r="H13" s="25" t="s">
        <v>384</v>
      </c>
      <c r="I13" s="510"/>
      <c r="J13" s="69">
        <f>MAX('1.1.1.2-Carti '!A11:A94)</f>
        <v>4</v>
      </c>
      <c r="K13" s="433">
        <f>'1.1.1.2-Carti '!I10</f>
        <v>110.6</v>
      </c>
    </row>
    <row r="14" spans="1:11" ht="18" customHeight="1">
      <c r="A14" s="532"/>
      <c r="B14" s="534"/>
      <c r="C14" s="484"/>
      <c r="D14" s="11"/>
      <c r="E14" s="490" t="s">
        <v>378</v>
      </c>
      <c r="F14" s="10" t="s">
        <v>379</v>
      </c>
      <c r="G14" s="12" t="s">
        <v>323</v>
      </c>
      <c r="H14" s="25" t="s">
        <v>385</v>
      </c>
      <c r="I14" s="510"/>
      <c r="J14" s="35">
        <v>0</v>
      </c>
      <c r="K14" s="433">
        <f>'1.1.2.1-Carti-Editor'!I14</f>
        <v>0</v>
      </c>
    </row>
    <row r="15" spans="1:11" ht="18" customHeight="1">
      <c r="A15" s="532"/>
      <c r="B15" s="534"/>
      <c r="C15" s="484"/>
      <c r="D15" s="11"/>
      <c r="E15" s="483"/>
      <c r="F15" s="10" t="s">
        <v>380</v>
      </c>
      <c r="G15" s="12" t="s">
        <v>324</v>
      </c>
      <c r="H15" s="25" t="s">
        <v>386</v>
      </c>
      <c r="I15" s="510"/>
      <c r="J15" s="35">
        <f>MAX('1.1.2.2-Carti-Editor'!A15:A100)</f>
        <v>0</v>
      </c>
      <c r="K15" s="433">
        <f>'1.1.2.2-Carti-Editor'!I14</f>
        <v>0</v>
      </c>
    </row>
    <row r="16" spans="1:11" ht="18" customHeight="1">
      <c r="A16" s="532"/>
      <c r="B16" s="534"/>
      <c r="C16" s="484" t="s">
        <v>377</v>
      </c>
      <c r="D16" s="11"/>
      <c r="E16" s="483" t="s">
        <v>166</v>
      </c>
      <c r="F16" s="485"/>
      <c r="G16" s="490"/>
      <c r="H16" s="514" t="s">
        <v>382</v>
      </c>
      <c r="I16" s="510"/>
      <c r="J16" s="469">
        <f>MAX('1.2.1-Manuale'!A11:A100)</f>
        <v>8</v>
      </c>
      <c r="K16" s="467">
        <f>'1.2.1-Manuale'!I10</f>
        <v>55</v>
      </c>
    </row>
    <row r="17" spans="1:11" ht="18" customHeight="1">
      <c r="A17" s="532"/>
      <c r="B17" s="534"/>
      <c r="C17" s="484"/>
      <c r="D17" s="11"/>
      <c r="E17" s="484"/>
      <c r="F17" s="486"/>
      <c r="G17" s="483"/>
      <c r="H17" s="515"/>
      <c r="I17" s="510"/>
      <c r="J17" s="470"/>
      <c r="K17" s="468"/>
    </row>
    <row r="18" spans="1:11" ht="18" customHeight="1">
      <c r="A18" s="532"/>
      <c r="B18" s="534"/>
      <c r="C18" s="484"/>
      <c r="D18" s="11"/>
      <c r="E18" s="490" t="s">
        <v>167</v>
      </c>
      <c r="F18" s="485"/>
      <c r="G18" s="490"/>
      <c r="H18" s="514" t="s">
        <v>387</v>
      </c>
      <c r="I18" s="510"/>
      <c r="J18" s="469">
        <f>MAX('1.2.2-Indrumatoare'!A14:A96)</f>
        <v>2</v>
      </c>
      <c r="K18" s="467">
        <f>'1.2.2-Indrumatoare'!I13</f>
        <v>5.95</v>
      </c>
    </row>
    <row r="19" spans="1:11" ht="18" customHeight="1">
      <c r="A19" s="532"/>
      <c r="B19" s="534"/>
      <c r="C19" s="484"/>
      <c r="D19" s="11"/>
      <c r="E19" s="483"/>
      <c r="F19" s="486"/>
      <c r="G19" s="483"/>
      <c r="H19" s="515"/>
      <c r="I19" s="510"/>
      <c r="J19" s="470"/>
      <c r="K19" s="468"/>
    </row>
    <row r="20" spans="1:11" ht="39" customHeight="1" thickBot="1">
      <c r="A20" s="533"/>
      <c r="B20" s="535"/>
      <c r="C20" s="405" t="s">
        <v>381</v>
      </c>
      <c r="D20" s="405" t="s">
        <v>325</v>
      </c>
      <c r="E20" s="405" t="s">
        <v>674</v>
      </c>
      <c r="F20" s="408"/>
      <c r="G20" s="405"/>
      <c r="H20" s="426">
        <v>10</v>
      </c>
      <c r="I20" s="510"/>
      <c r="J20" s="406">
        <f>MAX('1.3-Coordonare'!A14:A97)</f>
        <v>6</v>
      </c>
      <c r="K20" s="435">
        <f>'1.3-Coordonare'!D13</f>
        <v>60</v>
      </c>
    </row>
    <row r="21" spans="1:11" ht="12.75" thickBot="1">
      <c r="A21" s="491" t="s">
        <v>170</v>
      </c>
      <c r="B21" s="492"/>
      <c r="C21" s="492"/>
      <c r="D21" s="492"/>
      <c r="E21" s="492"/>
      <c r="F21" s="492"/>
      <c r="G21" s="492"/>
      <c r="H21" s="493"/>
      <c r="I21" s="27" t="s">
        <v>147</v>
      </c>
      <c r="J21" s="427"/>
      <c r="K21" s="436">
        <f>SUM(K12:K20)</f>
        <v>231.54999999999998</v>
      </c>
    </row>
    <row r="22" spans="1:11" ht="21" customHeight="1">
      <c r="A22" s="494">
        <v>2</v>
      </c>
      <c r="B22" s="497" t="s">
        <v>326</v>
      </c>
      <c r="C22" s="483" t="s">
        <v>388</v>
      </c>
      <c r="D22" s="4" t="s">
        <v>327</v>
      </c>
      <c r="E22" s="4" t="s">
        <v>168</v>
      </c>
      <c r="F22" s="9"/>
      <c r="G22" s="5"/>
      <c r="H22" s="21" t="s">
        <v>328</v>
      </c>
      <c r="I22" s="487"/>
      <c r="J22" s="471">
        <v>22</v>
      </c>
      <c r="K22" s="473">
        <f>'2.1-ISI_'!J10</f>
        <v>224.28333333333336</v>
      </c>
    </row>
    <row r="23" spans="1:11" ht="21" customHeight="1">
      <c r="A23" s="495"/>
      <c r="B23" s="498"/>
      <c r="C23" s="484"/>
      <c r="D23" s="8" t="s">
        <v>329</v>
      </c>
      <c r="E23" s="407"/>
      <c r="F23" s="9"/>
      <c r="G23" s="3"/>
      <c r="H23" s="21" t="s">
        <v>328</v>
      </c>
      <c r="I23" s="487"/>
      <c r="J23" s="472"/>
      <c r="K23" s="468"/>
    </row>
    <row r="24" spans="1:11" ht="18" customHeight="1">
      <c r="A24" s="495"/>
      <c r="B24" s="498"/>
      <c r="C24" s="484" t="s">
        <v>392</v>
      </c>
      <c r="D24" s="8" t="s">
        <v>329</v>
      </c>
      <c r="E24" s="2" t="s">
        <v>675</v>
      </c>
      <c r="F24" s="6"/>
      <c r="G24" s="3"/>
      <c r="H24" s="22" t="s">
        <v>330</v>
      </c>
      <c r="I24" s="487"/>
      <c r="J24" s="502">
        <v>23</v>
      </c>
      <c r="K24" s="467">
        <f>'2.2-BDI_Journals + Proceedings'!J7</f>
        <v>188.6904761904762</v>
      </c>
    </row>
    <row r="25" spans="1:11" ht="17.25" customHeight="1">
      <c r="A25" s="495"/>
      <c r="B25" s="498"/>
      <c r="C25" s="484"/>
      <c r="D25" s="43"/>
      <c r="E25" s="407"/>
      <c r="F25" s="20"/>
      <c r="G25" s="3"/>
      <c r="H25" s="22" t="s">
        <v>330</v>
      </c>
      <c r="I25" s="487"/>
      <c r="J25" s="472"/>
      <c r="K25" s="468"/>
    </row>
    <row r="26" spans="1:11" ht="16.5" customHeight="1">
      <c r="A26" s="495"/>
      <c r="B26" s="498"/>
      <c r="C26" s="484" t="s">
        <v>391</v>
      </c>
      <c r="D26" s="43"/>
      <c r="E26" s="503"/>
      <c r="F26" s="500"/>
      <c r="G26" s="501"/>
      <c r="H26" s="22"/>
      <c r="I26" s="487"/>
      <c r="J26" s="35"/>
      <c r="K26" s="433"/>
    </row>
    <row r="27" spans="1:11" ht="15.75" customHeight="1">
      <c r="A27" s="495"/>
      <c r="B27" s="498"/>
      <c r="C27" s="484"/>
      <c r="D27" s="43"/>
      <c r="E27" s="504"/>
      <c r="F27" s="500" t="s">
        <v>490</v>
      </c>
      <c r="G27" s="501"/>
      <c r="H27" s="22" t="s">
        <v>440</v>
      </c>
      <c r="I27" s="487"/>
      <c r="J27" s="35"/>
      <c r="K27" s="433"/>
    </row>
    <row r="28" spans="1:11" ht="14.25" customHeight="1">
      <c r="A28" s="495"/>
      <c r="B28" s="498"/>
      <c r="C28" s="484"/>
      <c r="D28" s="43"/>
      <c r="E28" s="505"/>
      <c r="F28" s="500" t="s">
        <v>491</v>
      </c>
      <c r="G28" s="501"/>
      <c r="H28" s="22" t="s">
        <v>441</v>
      </c>
      <c r="I28" s="487"/>
      <c r="J28" s="35"/>
      <c r="K28" s="433"/>
    </row>
    <row r="29" spans="1:11" ht="12.75" customHeight="1">
      <c r="A29" s="495"/>
      <c r="B29" s="498"/>
      <c r="C29" s="484" t="s">
        <v>393</v>
      </c>
      <c r="D29" s="507"/>
      <c r="E29" s="503" t="s">
        <v>164</v>
      </c>
      <c r="F29" s="6" t="s">
        <v>397</v>
      </c>
      <c r="G29" s="3" t="s">
        <v>323</v>
      </c>
      <c r="H29" s="47" t="s">
        <v>493</v>
      </c>
      <c r="I29" s="487"/>
      <c r="J29" s="35">
        <v>2</v>
      </c>
      <c r="K29" s="433">
        <f>'2.4.1.1-Granturi2.4.2.1'!J11</f>
        <v>90</v>
      </c>
    </row>
    <row r="30" spans="1:11" ht="12.75" customHeight="1">
      <c r="A30" s="495"/>
      <c r="B30" s="498"/>
      <c r="C30" s="484"/>
      <c r="D30" s="508"/>
      <c r="E30" s="505"/>
      <c r="F30" s="6" t="s">
        <v>398</v>
      </c>
      <c r="G30" s="3" t="s">
        <v>324</v>
      </c>
      <c r="H30" s="47" t="s">
        <v>492</v>
      </c>
      <c r="I30" s="487"/>
      <c r="J30" s="86">
        <v>2</v>
      </c>
      <c r="K30" s="437">
        <f>'2.4.1.2-Granturi 2.4.2.2'!J12</f>
        <v>30</v>
      </c>
    </row>
    <row r="31" spans="1:11" ht="12.75" customHeight="1">
      <c r="A31" s="495"/>
      <c r="B31" s="498"/>
      <c r="C31" s="484"/>
      <c r="D31" s="508"/>
      <c r="E31" s="503" t="s">
        <v>394</v>
      </c>
      <c r="F31" s="6" t="s">
        <v>399</v>
      </c>
      <c r="G31" s="3" t="s">
        <v>323</v>
      </c>
      <c r="H31" s="47" t="s">
        <v>331</v>
      </c>
      <c r="I31" s="487"/>
      <c r="J31" s="35">
        <v>1</v>
      </c>
      <c r="K31" s="433">
        <f>'2.4.1.1-Granturi2.4.2.1'!K11</f>
        <v>40</v>
      </c>
    </row>
    <row r="32" spans="1:11" ht="12.75" customHeight="1">
      <c r="A32" s="495"/>
      <c r="B32" s="498"/>
      <c r="C32" s="484"/>
      <c r="D32" s="479"/>
      <c r="E32" s="505"/>
      <c r="F32" s="6" t="s">
        <v>400</v>
      </c>
      <c r="G32" s="3" t="s">
        <v>324</v>
      </c>
      <c r="H32" s="47" t="s">
        <v>442</v>
      </c>
      <c r="I32" s="487"/>
      <c r="J32" s="35">
        <v>8</v>
      </c>
      <c r="K32" s="433">
        <f>'2.4.1.2-Granturi 2.4.2.2'!K12</f>
        <v>90</v>
      </c>
    </row>
    <row r="33" spans="1:11" ht="18" customHeight="1">
      <c r="A33" s="495"/>
      <c r="B33" s="498"/>
      <c r="C33" s="484" t="s">
        <v>494</v>
      </c>
      <c r="D33" s="45"/>
      <c r="E33" s="3" t="s">
        <v>395</v>
      </c>
      <c r="F33" s="500"/>
      <c r="G33" s="501"/>
      <c r="H33" s="46" t="s">
        <v>442</v>
      </c>
      <c r="I33" s="487"/>
      <c r="J33" s="35">
        <v>1</v>
      </c>
      <c r="K33" s="433">
        <v>5</v>
      </c>
    </row>
    <row r="34" spans="1:11" ht="15.75" customHeight="1" thickBot="1">
      <c r="A34" s="496"/>
      <c r="B34" s="499"/>
      <c r="C34" s="490"/>
      <c r="D34" s="45"/>
      <c r="E34" s="7" t="s">
        <v>396</v>
      </c>
      <c r="F34" s="488"/>
      <c r="G34" s="489"/>
      <c r="H34" s="444" t="s">
        <v>495</v>
      </c>
      <c r="I34" s="487"/>
      <c r="J34" s="445">
        <v>5</v>
      </c>
      <c r="K34" s="434">
        <f>'2.5-Proiecte'!K14</f>
        <v>36</v>
      </c>
    </row>
    <row r="35" spans="1:11" ht="12.75" thickBot="1">
      <c r="A35" s="491" t="s">
        <v>171</v>
      </c>
      <c r="B35" s="492"/>
      <c r="C35" s="492"/>
      <c r="D35" s="492"/>
      <c r="E35" s="492"/>
      <c r="F35" s="492"/>
      <c r="G35" s="492"/>
      <c r="H35" s="493"/>
      <c r="I35" s="27" t="s">
        <v>148</v>
      </c>
      <c r="J35" s="37"/>
      <c r="K35" s="436">
        <f>SUM(K22,K24:K34)</f>
        <v>703.9738095238096</v>
      </c>
    </row>
    <row r="36" spans="1:11" ht="12.75" customHeight="1">
      <c r="A36" s="530">
        <v>3</v>
      </c>
      <c r="B36" s="531" t="s">
        <v>332</v>
      </c>
      <c r="C36" s="511" t="s">
        <v>401</v>
      </c>
      <c r="D36" s="478" t="s">
        <v>333</v>
      </c>
      <c r="E36" s="478"/>
      <c r="F36" s="44" t="s">
        <v>402</v>
      </c>
      <c r="G36" s="446" t="s">
        <v>404</v>
      </c>
      <c r="H36" s="447" t="s">
        <v>496</v>
      </c>
      <c r="I36" s="512"/>
      <c r="J36" s="448" t="s">
        <v>151</v>
      </c>
      <c r="K36" s="449">
        <f>'3.1.1-Citari_ISI'!G13</f>
        <v>47.916666666666664</v>
      </c>
    </row>
    <row r="37" spans="1:11" ht="12.75" customHeight="1">
      <c r="A37" s="495"/>
      <c r="B37" s="498"/>
      <c r="C37" s="484"/>
      <c r="D37" s="479"/>
      <c r="E37" s="479"/>
      <c r="F37" s="6" t="s">
        <v>403</v>
      </c>
      <c r="G37" s="3" t="s">
        <v>405</v>
      </c>
      <c r="H37" s="24" t="s">
        <v>497</v>
      </c>
      <c r="I37" s="487"/>
      <c r="J37" s="35">
        <v>23</v>
      </c>
      <c r="K37" s="433">
        <f>'3.1.1-Citari_BDI'!I8</f>
        <v>18.666666666666664</v>
      </c>
    </row>
    <row r="38" spans="1:11" ht="17.25" customHeight="1">
      <c r="A38" s="495"/>
      <c r="B38" s="498"/>
      <c r="C38" s="484" t="s">
        <v>406</v>
      </c>
      <c r="D38" s="4"/>
      <c r="E38" s="480" t="s">
        <v>22</v>
      </c>
      <c r="F38" s="6" t="s">
        <v>407</v>
      </c>
      <c r="G38" s="3" t="s">
        <v>323</v>
      </c>
      <c r="H38" s="24">
        <v>10</v>
      </c>
      <c r="I38" s="487"/>
      <c r="J38" s="35">
        <v>4</v>
      </c>
      <c r="K38" s="433">
        <f>'3.2-Prez'!D13</f>
        <v>40</v>
      </c>
    </row>
    <row r="39" spans="1:11" ht="20.25" customHeight="1">
      <c r="A39" s="495"/>
      <c r="B39" s="498"/>
      <c r="C39" s="484"/>
      <c r="D39" s="4"/>
      <c r="E39" s="482"/>
      <c r="F39" s="6" t="s">
        <v>408</v>
      </c>
      <c r="G39" s="3" t="s">
        <v>324</v>
      </c>
      <c r="H39" s="24">
        <v>5</v>
      </c>
      <c r="I39" s="487"/>
      <c r="J39" s="35">
        <f>MAX('3.2-Prez'!A23:A33)</f>
        <v>3</v>
      </c>
      <c r="K39" s="433">
        <f>'3.2-Prez'!D22</f>
        <v>15</v>
      </c>
    </row>
    <row r="40" spans="1:11" ht="17.25" customHeight="1">
      <c r="A40" s="495"/>
      <c r="B40" s="498"/>
      <c r="C40" s="474" t="s">
        <v>372</v>
      </c>
      <c r="D40" s="507"/>
      <c r="E40" s="480" t="s">
        <v>21</v>
      </c>
      <c r="F40" s="6" t="s">
        <v>412</v>
      </c>
      <c r="G40" s="3" t="s">
        <v>335</v>
      </c>
      <c r="H40" s="24">
        <v>10</v>
      </c>
      <c r="I40" s="487"/>
      <c r="J40" s="35">
        <v>12</v>
      </c>
      <c r="K40" s="433">
        <f>'3.3-Colect'!D11</f>
        <v>120</v>
      </c>
    </row>
    <row r="41" spans="1:11" ht="17.25" customHeight="1">
      <c r="A41" s="495"/>
      <c r="B41" s="498"/>
      <c r="C41" s="474"/>
      <c r="D41" s="508"/>
      <c r="E41" s="481"/>
      <c r="F41" s="6" t="s">
        <v>413</v>
      </c>
      <c r="G41" s="3" t="s">
        <v>334</v>
      </c>
      <c r="H41" s="24">
        <v>6</v>
      </c>
      <c r="I41" s="487"/>
      <c r="J41" s="35">
        <f>MAX('3.3-Colect'!A27:A37)</f>
        <v>2</v>
      </c>
      <c r="K41" s="433">
        <f>'3.3-Colect'!D26</f>
        <v>6</v>
      </c>
    </row>
    <row r="42" spans="1:11" ht="33" customHeight="1">
      <c r="A42" s="495"/>
      <c r="B42" s="498"/>
      <c r="C42" s="474"/>
      <c r="D42" s="508"/>
      <c r="E42" s="482"/>
      <c r="F42" s="6" t="s">
        <v>414</v>
      </c>
      <c r="G42" s="3" t="s">
        <v>163</v>
      </c>
      <c r="H42" s="24">
        <v>3</v>
      </c>
      <c r="I42" s="487"/>
      <c r="J42" s="35">
        <f>MAX('3.3-Colect'!A44:A51)</f>
        <v>0</v>
      </c>
      <c r="K42" s="433">
        <f>'3.3-Colect'!D43</f>
        <v>0</v>
      </c>
    </row>
    <row r="43" spans="1:11" ht="85.5" customHeight="1">
      <c r="A43" s="495"/>
      <c r="B43" s="498"/>
      <c r="C43" s="474" t="s">
        <v>409</v>
      </c>
      <c r="D43" s="474"/>
      <c r="E43" s="480"/>
      <c r="F43" s="6" t="s">
        <v>415</v>
      </c>
      <c r="G43" s="3" t="s">
        <v>416</v>
      </c>
      <c r="H43" s="24" t="s">
        <v>443</v>
      </c>
      <c r="I43" s="487"/>
      <c r="J43" s="35">
        <f>MAX('3.4-Exp_Manag'!A14:A15)</f>
        <v>1</v>
      </c>
      <c r="K43" s="433">
        <f>'3.4-Exp_Manag'!E13</f>
        <v>5</v>
      </c>
    </row>
    <row r="44" spans="1:11" ht="72.75" customHeight="1">
      <c r="A44" s="495"/>
      <c r="B44" s="498"/>
      <c r="C44" s="474"/>
      <c r="D44" s="474"/>
      <c r="E44" s="481"/>
      <c r="F44" s="6" t="s">
        <v>417</v>
      </c>
      <c r="G44" s="3" t="s">
        <v>418</v>
      </c>
      <c r="H44" s="24" t="s">
        <v>444</v>
      </c>
      <c r="I44" s="487"/>
      <c r="J44" s="35">
        <f>MAX('3.4-Exp_Manag'!A23:A31)</f>
        <v>2</v>
      </c>
      <c r="K44" s="433">
        <f>'3.4-Exp_Manag'!E22</f>
        <v>12</v>
      </c>
    </row>
    <row r="45" spans="1:11" ht="18" customHeight="1">
      <c r="A45" s="495"/>
      <c r="B45" s="498"/>
      <c r="C45" s="474" t="s">
        <v>410</v>
      </c>
      <c r="D45" s="2"/>
      <c r="E45" s="475"/>
      <c r="F45" s="6" t="s">
        <v>419</v>
      </c>
      <c r="G45" s="3" t="s">
        <v>423</v>
      </c>
      <c r="H45" s="24">
        <v>30</v>
      </c>
      <c r="I45" s="487"/>
      <c r="J45" s="35"/>
      <c r="K45" s="433"/>
    </row>
    <row r="46" spans="1:11" ht="33.75">
      <c r="A46" s="495"/>
      <c r="B46" s="498"/>
      <c r="C46" s="474"/>
      <c r="D46" s="2"/>
      <c r="E46" s="476"/>
      <c r="F46" s="9" t="s">
        <v>420</v>
      </c>
      <c r="G46" s="5" t="s">
        <v>424</v>
      </c>
      <c r="H46" s="23">
        <v>15</v>
      </c>
      <c r="I46" s="487"/>
      <c r="J46" s="35"/>
      <c r="K46" s="433"/>
    </row>
    <row r="47" spans="1:11" ht="21.75" customHeight="1">
      <c r="A47" s="495"/>
      <c r="B47" s="498"/>
      <c r="C47" s="474"/>
      <c r="D47" s="2"/>
      <c r="E47" s="476"/>
      <c r="F47" s="9" t="s">
        <v>421</v>
      </c>
      <c r="G47" s="5" t="s">
        <v>425</v>
      </c>
      <c r="H47" s="23">
        <v>10</v>
      </c>
      <c r="I47" s="487"/>
      <c r="J47" s="35"/>
      <c r="K47" s="433"/>
    </row>
    <row r="48" spans="1:11" ht="24" customHeight="1">
      <c r="A48" s="495"/>
      <c r="B48" s="498"/>
      <c r="C48" s="474"/>
      <c r="D48" s="40"/>
      <c r="E48" s="477"/>
      <c r="F48" s="9" t="s">
        <v>422</v>
      </c>
      <c r="G48" s="5" t="s">
        <v>426</v>
      </c>
      <c r="H48" s="23">
        <v>5</v>
      </c>
      <c r="I48" s="487"/>
      <c r="J48" s="35">
        <v>1</v>
      </c>
      <c r="K48" s="433">
        <v>5</v>
      </c>
    </row>
    <row r="49" spans="1:11" ht="18" customHeight="1">
      <c r="A49" s="495"/>
      <c r="B49" s="498"/>
      <c r="C49" s="474" t="s">
        <v>411</v>
      </c>
      <c r="D49" s="4"/>
      <c r="E49" s="102" t="s">
        <v>427</v>
      </c>
      <c r="F49" s="9"/>
      <c r="G49" s="5"/>
      <c r="H49" s="23">
        <v>100</v>
      </c>
      <c r="I49" s="487"/>
      <c r="J49" s="35"/>
      <c r="K49" s="433"/>
    </row>
    <row r="50" spans="1:11" ht="22.5">
      <c r="A50" s="495"/>
      <c r="B50" s="498"/>
      <c r="C50" s="474"/>
      <c r="D50" s="2"/>
      <c r="E50" s="102" t="s">
        <v>428</v>
      </c>
      <c r="F50" s="9"/>
      <c r="G50" s="5"/>
      <c r="H50" s="23">
        <v>40</v>
      </c>
      <c r="I50" s="487"/>
      <c r="J50" s="35"/>
      <c r="K50" s="433"/>
    </row>
    <row r="51" spans="1:11" ht="18" customHeight="1">
      <c r="A51" s="495"/>
      <c r="B51" s="498"/>
      <c r="C51" s="474"/>
      <c r="D51" s="2"/>
      <c r="E51" s="506" t="s">
        <v>429</v>
      </c>
      <c r="F51" s="9" t="s">
        <v>432</v>
      </c>
      <c r="G51" s="5" t="s">
        <v>323</v>
      </c>
      <c r="H51" s="23">
        <v>30</v>
      </c>
      <c r="I51" s="487"/>
      <c r="J51" s="35"/>
      <c r="K51" s="433"/>
    </row>
    <row r="52" spans="1:11" ht="18" customHeight="1">
      <c r="A52" s="495"/>
      <c r="B52" s="498"/>
      <c r="C52" s="474"/>
      <c r="D52" s="2"/>
      <c r="E52" s="506"/>
      <c r="F52" s="9" t="s">
        <v>433</v>
      </c>
      <c r="G52" s="5" t="s">
        <v>324</v>
      </c>
      <c r="H52" s="23">
        <v>10</v>
      </c>
      <c r="I52" s="487"/>
      <c r="J52" s="35">
        <v>1</v>
      </c>
      <c r="K52" s="433">
        <v>10</v>
      </c>
    </row>
    <row r="53" spans="1:11" ht="18" customHeight="1">
      <c r="A53" s="495"/>
      <c r="B53" s="498"/>
      <c r="C53" s="474"/>
      <c r="D53" s="2"/>
      <c r="E53" s="506" t="s">
        <v>430</v>
      </c>
      <c r="F53" s="9" t="s">
        <v>434</v>
      </c>
      <c r="G53" s="5" t="s">
        <v>323</v>
      </c>
      <c r="H53" s="23">
        <v>10</v>
      </c>
      <c r="I53" s="487"/>
      <c r="J53" s="35">
        <v>1</v>
      </c>
      <c r="K53" s="433">
        <f>'3.6-Membru'!E17</f>
        <v>10</v>
      </c>
    </row>
    <row r="54" spans="1:11" ht="17.25" customHeight="1">
      <c r="A54" s="495"/>
      <c r="B54" s="498"/>
      <c r="C54" s="474"/>
      <c r="D54" s="2"/>
      <c r="E54" s="506"/>
      <c r="F54" s="9" t="s">
        <v>435</v>
      </c>
      <c r="G54" s="5" t="s">
        <v>324</v>
      </c>
      <c r="H54" s="23">
        <v>5</v>
      </c>
      <c r="I54" s="487"/>
      <c r="J54" s="35">
        <v>3</v>
      </c>
      <c r="K54" s="433">
        <f>'3.6-Membru'!E24</f>
        <v>30</v>
      </c>
    </row>
    <row r="55" spans="1:11" ht="17.25" customHeight="1">
      <c r="A55" s="495"/>
      <c r="B55" s="498"/>
      <c r="C55" s="474"/>
      <c r="D55" s="2"/>
      <c r="E55" s="506" t="s">
        <v>431</v>
      </c>
      <c r="F55" s="9" t="s">
        <v>436</v>
      </c>
      <c r="G55" s="5" t="s">
        <v>438</v>
      </c>
      <c r="H55" s="23">
        <v>15</v>
      </c>
      <c r="I55" s="487"/>
      <c r="J55" s="35"/>
      <c r="K55" s="433"/>
    </row>
    <row r="56" spans="1:11" ht="21" customHeight="1">
      <c r="A56" s="495"/>
      <c r="B56" s="498"/>
      <c r="C56" s="474"/>
      <c r="D56" s="2"/>
      <c r="E56" s="506"/>
      <c r="F56" s="9" t="s">
        <v>437</v>
      </c>
      <c r="G56" s="5" t="s">
        <v>439</v>
      </c>
      <c r="H56" s="23">
        <v>10</v>
      </c>
      <c r="I56" s="513"/>
      <c r="J56" s="35">
        <f>MAX('3.6-Membru'!A34:A34)</f>
        <v>0</v>
      </c>
      <c r="K56" s="433">
        <f>'3.6-Membru'!E33</f>
        <v>0</v>
      </c>
    </row>
    <row r="57" spans="1:11" ht="12.75" thickBot="1">
      <c r="A57" s="527" t="s">
        <v>172</v>
      </c>
      <c r="B57" s="528"/>
      <c r="C57" s="528"/>
      <c r="D57" s="528"/>
      <c r="E57" s="528"/>
      <c r="F57" s="528"/>
      <c r="G57" s="528"/>
      <c r="H57" s="529"/>
      <c r="I57" s="26" t="s">
        <v>149</v>
      </c>
      <c r="J57" s="36"/>
      <c r="K57" s="438">
        <f>SUM(K36:K56)</f>
        <v>319.5833333333333</v>
      </c>
    </row>
    <row r="58" spans="1:11" ht="12.75" thickBot="1">
      <c r="A58" s="439"/>
      <c r="B58" s="465" t="s">
        <v>338</v>
      </c>
      <c r="C58" s="465"/>
      <c r="D58" s="465"/>
      <c r="E58" s="465"/>
      <c r="F58" s="465"/>
      <c r="G58" s="466"/>
      <c r="H58" s="440" t="s">
        <v>339</v>
      </c>
      <c r="I58" s="441" t="s">
        <v>150</v>
      </c>
      <c r="J58" s="442"/>
      <c r="K58" s="443">
        <f>K21+K35+K57</f>
        <v>1255.107142857143</v>
      </c>
    </row>
    <row r="59" ht="12" thickTop="1"/>
    <row r="62" ht="11.25">
      <c r="K62" s="42"/>
    </row>
    <row r="63" ht="11.25">
      <c r="K63" s="42"/>
    </row>
    <row r="64" ht="11.25">
      <c r="H64" s="1" t="s">
        <v>315</v>
      </c>
    </row>
  </sheetData>
  <sheetProtection/>
  <mergeCells count="74">
    <mergeCell ref="C12:C15"/>
    <mergeCell ref="C16:C19"/>
    <mergeCell ref="F10:G10"/>
    <mergeCell ref="F11:G11"/>
    <mergeCell ref="D12:D13"/>
    <mergeCell ref="A57:H57"/>
    <mergeCell ref="A36:A56"/>
    <mergeCell ref="B36:B56"/>
    <mergeCell ref="A12:A20"/>
    <mergeCell ref="B12:B20"/>
    <mergeCell ref="G16:G17"/>
    <mergeCell ref="G18:G19"/>
    <mergeCell ref="E43:E44"/>
    <mergeCell ref="E51:E52"/>
    <mergeCell ref="C43:C44"/>
    <mergeCell ref="D43:D44"/>
    <mergeCell ref="C40:C42"/>
    <mergeCell ref="K16:K17"/>
    <mergeCell ref="E16:E17"/>
    <mergeCell ref="A1:C1"/>
    <mergeCell ref="A2:B2"/>
    <mergeCell ref="A3:B3"/>
    <mergeCell ref="A5:B5"/>
    <mergeCell ref="A7:K7"/>
    <mergeCell ref="A9:I9"/>
    <mergeCell ref="J9:K9"/>
    <mergeCell ref="C38:C39"/>
    <mergeCell ref="E53:E54"/>
    <mergeCell ref="E38:E39"/>
    <mergeCell ref="A35:H35"/>
    <mergeCell ref="I36:I56"/>
    <mergeCell ref="H16:H17"/>
    <mergeCell ref="H18:H19"/>
    <mergeCell ref="D40:D42"/>
    <mergeCell ref="C24:C25"/>
    <mergeCell ref="C26:C28"/>
    <mergeCell ref="J16:J17"/>
    <mergeCell ref="C49:C56"/>
    <mergeCell ref="E55:E56"/>
    <mergeCell ref="D29:D32"/>
    <mergeCell ref="E29:E30"/>
    <mergeCell ref="E31:E32"/>
    <mergeCell ref="E18:E19"/>
    <mergeCell ref="I12:I20"/>
    <mergeCell ref="C36:C37"/>
    <mergeCell ref="D36:D37"/>
    <mergeCell ref="F33:G33"/>
    <mergeCell ref="C29:C32"/>
    <mergeCell ref="C33:C34"/>
    <mergeCell ref="J24:J25"/>
    <mergeCell ref="E26:E28"/>
    <mergeCell ref="F26:G26"/>
    <mergeCell ref="F27:G27"/>
    <mergeCell ref="F28:G28"/>
    <mergeCell ref="E12:E13"/>
    <mergeCell ref="F16:F17"/>
    <mergeCell ref="F18:F19"/>
    <mergeCell ref="I22:I34"/>
    <mergeCell ref="F34:G34"/>
    <mergeCell ref="E14:E15"/>
    <mergeCell ref="A21:H21"/>
    <mergeCell ref="A22:A34"/>
    <mergeCell ref="B22:B34"/>
    <mergeCell ref="C22:C23"/>
    <mergeCell ref="B58:G58"/>
    <mergeCell ref="K24:K25"/>
    <mergeCell ref="J18:J19"/>
    <mergeCell ref="K18:K19"/>
    <mergeCell ref="J22:J23"/>
    <mergeCell ref="K22:K23"/>
    <mergeCell ref="C45:C48"/>
    <mergeCell ref="E45:E48"/>
    <mergeCell ref="E36:E37"/>
    <mergeCell ref="E40:E42"/>
  </mergeCells>
  <printOptions horizontalCentered="1"/>
  <pageMargins left="0.2362204724409449" right="0.2362204724409449" top="0.3937007874015748" bottom="0.6299212598425197" header="0.31496062992125984" footer="0.2755905511811024"/>
  <pageSetup horizontalDpi="600" verticalDpi="600" orientation="landscape" paperSize="9" scale="85" r:id="rId1"/>
</worksheet>
</file>

<file path=xl/worksheets/sheet20.xml><?xml version="1.0" encoding="utf-8"?>
<worksheet xmlns="http://schemas.openxmlformats.org/spreadsheetml/2006/main" xmlns:r="http://schemas.openxmlformats.org/officeDocument/2006/relationships">
  <dimension ref="A1:E28"/>
  <sheetViews>
    <sheetView view="pageLayout" zoomScale="85" zoomScaleSheetLayoutView="115" zoomScalePageLayoutView="85" workbookViewId="0" topLeftCell="A1">
      <selection activeCell="A1" sqref="A1:D12"/>
    </sheetView>
  </sheetViews>
  <sheetFormatPr defaultColWidth="9.140625" defaultRowHeight="11.25"/>
  <cols>
    <col min="1" max="1" width="6.140625" style="0" customWidth="1"/>
    <col min="2" max="2" width="63.7109375" style="0" customWidth="1"/>
    <col min="3" max="3" width="63.28125" style="0" bestFit="1" customWidth="1"/>
    <col min="4" max="4" width="15.140625" style="0" customWidth="1"/>
  </cols>
  <sheetData>
    <row r="1" spans="1:4" s="1" customFormat="1" ht="12.75">
      <c r="A1" s="212" t="s">
        <v>721</v>
      </c>
      <c r="B1" s="212"/>
      <c r="C1" s="213"/>
      <c r="D1" s="213"/>
    </row>
    <row r="2" spans="1:4" s="1" customFormat="1" ht="12.75">
      <c r="A2" s="212" t="s">
        <v>486</v>
      </c>
      <c r="B2" s="212"/>
      <c r="C2" s="213"/>
      <c r="D2" s="213"/>
    </row>
    <row r="3" spans="1:4" s="1" customFormat="1" ht="12.75">
      <c r="A3" s="450" t="s">
        <v>194</v>
      </c>
      <c r="B3" s="213"/>
      <c r="C3" s="213"/>
      <c r="D3" s="213"/>
    </row>
    <row r="4" spans="1:4" s="1" customFormat="1" ht="10.5" customHeight="1">
      <c r="A4" s="213"/>
      <c r="B4" s="213"/>
      <c r="C4" s="213"/>
      <c r="D4" s="213"/>
    </row>
    <row r="5" spans="1:4" s="1" customFormat="1" ht="21" customHeight="1">
      <c r="A5" s="538" t="s">
        <v>410</v>
      </c>
      <c r="B5" s="538"/>
      <c r="C5" s="538"/>
      <c r="D5" s="213"/>
    </row>
    <row r="6" spans="1:5" s="1" customFormat="1" ht="12.75">
      <c r="A6" s="538"/>
      <c r="B6" s="538"/>
      <c r="C6" s="538"/>
      <c r="D6" s="209"/>
      <c r="E6" s="32"/>
    </row>
    <row r="7" spans="1:5" s="1" customFormat="1" ht="12.75">
      <c r="A7" s="210"/>
      <c r="B7" s="210"/>
      <c r="C7" s="233"/>
      <c r="D7" s="209"/>
      <c r="E7" s="32"/>
    </row>
    <row r="8" spans="1:5" s="1" customFormat="1" ht="12.75">
      <c r="A8" s="229"/>
      <c r="B8" s="214" t="s">
        <v>426</v>
      </c>
      <c r="C8" s="214"/>
      <c r="D8" s="209"/>
      <c r="E8" s="32"/>
    </row>
    <row r="9" spans="1:5" ht="13.5" thickBot="1">
      <c r="A9" s="247"/>
      <c r="B9" s="218"/>
      <c r="C9" s="218"/>
      <c r="D9" s="218"/>
      <c r="E9" s="33"/>
    </row>
    <row r="10" spans="1:5" ht="26.25" thickBot="1">
      <c r="A10" s="215" t="s">
        <v>451</v>
      </c>
      <c r="B10" s="215" t="s">
        <v>290</v>
      </c>
      <c r="C10" s="215" t="s">
        <v>455</v>
      </c>
      <c r="D10" s="215" t="s">
        <v>344</v>
      </c>
      <c r="E10" s="33"/>
    </row>
    <row r="11" spans="1:5" ht="15.75">
      <c r="A11" s="75"/>
      <c r="B11" s="76"/>
      <c r="C11" s="76"/>
      <c r="D11" s="83">
        <f>SUM(D12:D12)</f>
        <v>5</v>
      </c>
      <c r="E11" s="33"/>
    </row>
    <row r="12" spans="1:5" ht="66" customHeight="1">
      <c r="A12" s="77">
        <v>1</v>
      </c>
      <c r="B12" s="56" t="s">
        <v>162</v>
      </c>
      <c r="C12" s="57">
        <v>2007</v>
      </c>
      <c r="D12" s="57">
        <v>5</v>
      </c>
      <c r="E12" s="33"/>
    </row>
    <row r="13" ht="11.25">
      <c r="A13" s="73"/>
    </row>
    <row r="14" ht="11.25">
      <c r="A14" s="73"/>
    </row>
    <row r="15" ht="11.25">
      <c r="A15" s="73"/>
    </row>
    <row r="16" ht="11.25">
      <c r="A16" s="73"/>
    </row>
    <row r="17" ht="11.25">
      <c r="A17" s="73"/>
    </row>
    <row r="18" ht="11.25">
      <c r="A18" s="73"/>
    </row>
    <row r="19" ht="11.25">
      <c r="A19" s="73"/>
    </row>
    <row r="20" ht="11.25">
      <c r="A20" s="73"/>
    </row>
    <row r="21" ht="11.25">
      <c r="A21" s="73"/>
    </row>
    <row r="22" ht="11.25">
      <c r="A22" s="73"/>
    </row>
    <row r="23" ht="11.25">
      <c r="A23" s="73"/>
    </row>
    <row r="24" ht="11.25">
      <c r="A24" s="73"/>
    </row>
    <row r="25" ht="11.25">
      <c r="A25" s="73"/>
    </row>
    <row r="26" ht="11.25">
      <c r="A26" s="73"/>
    </row>
    <row r="27" ht="11.25">
      <c r="A27" s="73"/>
    </row>
    <row r="28" ht="11.25">
      <c r="A28" s="73"/>
    </row>
  </sheetData>
  <sheetProtection/>
  <mergeCells count="1">
    <mergeCell ref="A5:C6"/>
  </mergeCells>
  <printOptions horizontalCentered="1"/>
  <pageMargins left="0.75" right="0.75" top="0.7" bottom="0.49" header="0.5" footer="0.31"/>
  <pageSetup horizontalDpi="600" verticalDpi="600" orientation="landscape" paperSize="9" scale="95" r:id="rId1"/>
  <headerFooter alignWithMargins="0">
    <oddFooter>&amp;L&amp;"-,Regular"&amp;10
Director Departament CCTFC
Prof. dr. ing. Florin BELC&amp;R&amp;"-,Regular"&amp;10Candidat
Conf.dr.ing. Sorin HERABN</oddFooter>
  </headerFooter>
</worksheet>
</file>

<file path=xl/worksheets/sheet21.xml><?xml version="1.0" encoding="utf-8"?>
<worksheet xmlns="http://schemas.openxmlformats.org/spreadsheetml/2006/main" xmlns:r="http://schemas.openxmlformats.org/officeDocument/2006/relationships">
  <dimension ref="A1:F38"/>
  <sheetViews>
    <sheetView view="pageLayout" zoomScale="85" zoomScaleSheetLayoutView="100" zoomScalePageLayoutView="85" workbookViewId="0" topLeftCell="B9">
      <selection activeCell="B1" sqref="A1:E38"/>
    </sheetView>
  </sheetViews>
  <sheetFormatPr defaultColWidth="9.140625" defaultRowHeight="11.25"/>
  <cols>
    <col min="1" max="1" width="6.140625" style="0" hidden="1" customWidth="1"/>
    <col min="2" max="2" width="6.140625" style="0" customWidth="1"/>
    <col min="3" max="3" width="63.7109375" style="0" customWidth="1"/>
    <col min="4" max="4" width="53.7109375" style="0" customWidth="1"/>
    <col min="5" max="5" width="21.8515625" style="0" customWidth="1"/>
  </cols>
  <sheetData>
    <row r="1" spans="1:5" s="1" customFormat="1" ht="12.75">
      <c r="A1" s="212" t="s">
        <v>343</v>
      </c>
      <c r="B1" s="212" t="s">
        <v>721</v>
      </c>
      <c r="C1" s="212"/>
      <c r="D1" s="213"/>
      <c r="E1" s="213"/>
    </row>
    <row r="2" spans="1:5" s="1" customFormat="1" ht="12.75">
      <c r="A2" s="212" t="s">
        <v>356</v>
      </c>
      <c r="B2" s="212" t="s">
        <v>486</v>
      </c>
      <c r="C2" s="212"/>
      <c r="D2" s="213"/>
      <c r="E2" s="213"/>
    </row>
    <row r="3" spans="1:5" s="1" customFormat="1" ht="12.75">
      <c r="A3" s="213" t="s">
        <v>445</v>
      </c>
      <c r="B3" s="450" t="s">
        <v>173</v>
      </c>
      <c r="C3" s="213"/>
      <c r="D3" s="213"/>
      <c r="E3" s="213"/>
    </row>
    <row r="4" spans="1:5" s="1" customFormat="1" ht="10.5" customHeight="1">
      <c r="A4" s="213"/>
      <c r="B4" s="213"/>
      <c r="C4" s="213"/>
      <c r="D4" s="213"/>
      <c r="E4" s="213"/>
    </row>
    <row r="5" spans="1:6" s="1" customFormat="1" ht="15">
      <c r="A5" s="209"/>
      <c r="B5" s="209"/>
      <c r="C5" s="209"/>
      <c r="D5" s="209"/>
      <c r="E5" s="209"/>
      <c r="F5" s="31"/>
    </row>
    <row r="6" spans="1:5" s="1" customFormat="1" ht="21" customHeight="1">
      <c r="A6" s="538" t="s">
        <v>195</v>
      </c>
      <c r="B6" s="538"/>
      <c r="C6" s="538"/>
      <c r="D6" s="538"/>
      <c r="E6" s="213"/>
    </row>
    <row r="7" spans="1:6" s="1" customFormat="1" ht="12.75">
      <c r="A7" s="538"/>
      <c r="B7" s="538"/>
      <c r="C7" s="538"/>
      <c r="D7" s="538"/>
      <c r="E7" s="209"/>
      <c r="F7" s="32"/>
    </row>
    <row r="8" spans="1:6" s="1" customFormat="1" ht="12.75">
      <c r="A8" s="210"/>
      <c r="B8" s="210"/>
      <c r="C8" s="210"/>
      <c r="D8" s="210"/>
      <c r="E8" s="209"/>
      <c r="F8" s="32"/>
    </row>
    <row r="9" spans="1:6" s="1" customFormat="1" ht="12.75">
      <c r="A9" s="229"/>
      <c r="B9" s="229"/>
      <c r="C9" s="214" t="s">
        <v>293</v>
      </c>
      <c r="D9" s="214"/>
      <c r="E9" s="209"/>
      <c r="F9" s="32"/>
    </row>
    <row r="10" spans="1:6" s="1" customFormat="1" ht="13.5" thickBot="1">
      <c r="A10" s="247"/>
      <c r="B10" s="247"/>
      <c r="C10" s="218"/>
      <c r="D10" s="218"/>
      <c r="E10" s="218"/>
      <c r="F10" s="32"/>
    </row>
    <row r="11" spans="1:6" s="1" customFormat="1" ht="26.25" thickBot="1">
      <c r="A11" s="215" t="s">
        <v>451</v>
      </c>
      <c r="B11" s="215" t="s">
        <v>296</v>
      </c>
      <c r="C11" s="215" t="s">
        <v>310</v>
      </c>
      <c r="D11" s="215" t="s">
        <v>292</v>
      </c>
      <c r="E11" s="215" t="s">
        <v>344</v>
      </c>
      <c r="F11" s="32"/>
    </row>
    <row r="12" spans="1:6" s="1" customFormat="1" ht="15.75">
      <c r="A12" s="75"/>
      <c r="B12" s="256"/>
      <c r="C12" s="257"/>
      <c r="D12" s="257"/>
      <c r="E12" s="83">
        <v>0</v>
      </c>
      <c r="F12" s="32"/>
    </row>
    <row r="13" spans="1:6" ht="11.25">
      <c r="A13" s="53"/>
      <c r="B13" s="53"/>
      <c r="C13" s="53"/>
      <c r="D13" s="142"/>
      <c r="E13" s="53"/>
      <c r="F13" s="53"/>
    </row>
    <row r="14" spans="1:6" s="1" customFormat="1" ht="12.75">
      <c r="A14" s="48"/>
      <c r="B14" s="48"/>
      <c r="C14" s="214" t="s">
        <v>311</v>
      </c>
      <c r="D14" s="49"/>
      <c r="E14" s="32"/>
      <c r="F14" s="32"/>
    </row>
    <row r="15" spans="1:6" ht="12" thickBot="1">
      <c r="A15" s="72"/>
      <c r="B15" s="72"/>
      <c r="C15" s="33"/>
      <c r="D15" s="33"/>
      <c r="E15" s="33"/>
      <c r="F15" s="33"/>
    </row>
    <row r="16" spans="1:6" ht="26.25" thickBot="1">
      <c r="A16" s="38" t="s">
        <v>451</v>
      </c>
      <c r="B16" s="215" t="s">
        <v>296</v>
      </c>
      <c r="C16" s="215" t="s">
        <v>310</v>
      </c>
      <c r="D16" s="215" t="s">
        <v>291</v>
      </c>
      <c r="E16" s="215" t="s">
        <v>344</v>
      </c>
      <c r="F16" s="33"/>
    </row>
    <row r="17" spans="1:6" ht="15.75">
      <c r="A17" s="75"/>
      <c r="B17" s="255"/>
      <c r="C17" s="76"/>
      <c r="D17" s="76"/>
      <c r="E17" s="258">
        <v>10</v>
      </c>
      <c r="F17" s="33"/>
    </row>
    <row r="18" spans="1:6" ht="42.75" customHeight="1">
      <c r="A18" s="124">
        <v>1</v>
      </c>
      <c r="B18" s="124">
        <v>1</v>
      </c>
      <c r="C18" s="136" t="s">
        <v>565</v>
      </c>
      <c r="D18" s="56" t="s">
        <v>566</v>
      </c>
      <c r="E18" s="63" t="s">
        <v>353</v>
      </c>
      <c r="F18" s="143"/>
    </row>
    <row r="19" spans="1:6" ht="15.75">
      <c r="A19" s="77"/>
      <c r="B19" s="77"/>
      <c r="C19" s="56"/>
      <c r="D19" s="56"/>
      <c r="E19" s="57"/>
      <c r="F19" s="33"/>
    </row>
    <row r="20" spans="1:2" ht="11.25">
      <c r="A20" s="73"/>
      <c r="B20" s="73"/>
    </row>
    <row r="21" spans="1:5" ht="12.75">
      <c r="A21" s="48"/>
      <c r="B21" s="48"/>
      <c r="C21" s="214" t="s">
        <v>312</v>
      </c>
      <c r="D21" s="49"/>
      <c r="E21" s="32"/>
    </row>
    <row r="22" spans="1:5" ht="12" thickBot="1">
      <c r="A22" s="72"/>
      <c r="B22" s="72"/>
      <c r="C22" s="33"/>
      <c r="D22" s="33"/>
      <c r="E22" s="33"/>
    </row>
    <row r="23" spans="1:5" ht="23.25" thickBot="1">
      <c r="A23" s="38" t="s">
        <v>451</v>
      </c>
      <c r="B23" s="38" t="s">
        <v>296</v>
      </c>
      <c r="C23" s="38" t="s">
        <v>310</v>
      </c>
      <c r="D23" s="38" t="s">
        <v>291</v>
      </c>
      <c r="E23" s="38" t="s">
        <v>344</v>
      </c>
    </row>
    <row r="24" spans="1:5" ht="15.75">
      <c r="A24" s="75"/>
      <c r="B24" s="255"/>
      <c r="C24" s="76"/>
      <c r="D24" s="76"/>
      <c r="E24" s="258">
        <v>30</v>
      </c>
    </row>
    <row r="25" spans="1:5" ht="15.75">
      <c r="A25" s="75"/>
      <c r="B25" s="463" t="s">
        <v>351</v>
      </c>
      <c r="C25" s="464" t="s">
        <v>196</v>
      </c>
      <c r="D25" s="56" t="s">
        <v>197</v>
      </c>
      <c r="E25" s="63">
        <v>10</v>
      </c>
    </row>
    <row r="26" spans="1:6" ht="30" customHeight="1">
      <c r="A26" s="462">
        <v>1</v>
      </c>
      <c r="B26" s="124">
        <v>2</v>
      </c>
      <c r="C26" s="136" t="s">
        <v>567</v>
      </c>
      <c r="D26" s="56" t="s">
        <v>198</v>
      </c>
      <c r="E26" s="63" t="s">
        <v>353</v>
      </c>
      <c r="F26" s="143"/>
    </row>
    <row r="27" spans="1:5" ht="15.75">
      <c r="A27" s="138"/>
      <c r="B27" s="124">
        <v>2</v>
      </c>
      <c r="C27" s="136" t="s">
        <v>661</v>
      </c>
      <c r="D27" s="56" t="s">
        <v>221</v>
      </c>
      <c r="E27" s="63" t="s">
        <v>353</v>
      </c>
    </row>
    <row r="28" spans="1:5" ht="15.75">
      <c r="A28" s="89"/>
      <c r="B28" s="89"/>
      <c r="C28" s="98"/>
      <c r="D28" s="98"/>
      <c r="E28" s="91"/>
    </row>
    <row r="29" spans="1:2" ht="11.25">
      <c r="A29" s="73"/>
      <c r="B29" s="73"/>
    </row>
    <row r="30" spans="1:5" ht="34.5" customHeight="1">
      <c r="A30" s="48"/>
      <c r="B30" s="48"/>
      <c r="C30" s="214" t="s">
        <v>431</v>
      </c>
      <c r="D30" s="49"/>
      <c r="E30" s="32"/>
    </row>
    <row r="31" spans="1:5" ht="12" thickBot="1">
      <c r="A31" s="72"/>
      <c r="B31" s="72"/>
      <c r="C31" s="33"/>
      <c r="D31" s="33"/>
      <c r="E31" s="33"/>
    </row>
    <row r="32" spans="1:5" ht="26.25" thickBot="1">
      <c r="A32" s="38" t="s">
        <v>451</v>
      </c>
      <c r="B32" s="215" t="s">
        <v>296</v>
      </c>
      <c r="C32" s="215" t="s">
        <v>313</v>
      </c>
      <c r="D32" s="215" t="s">
        <v>292</v>
      </c>
      <c r="E32" s="215" t="s">
        <v>344</v>
      </c>
    </row>
    <row r="33" spans="1:5" ht="15.75">
      <c r="A33" s="75"/>
      <c r="B33" s="255"/>
      <c r="C33" s="76"/>
      <c r="D33" s="76"/>
      <c r="E33" s="83">
        <f>SUM(E34:E34)</f>
        <v>0</v>
      </c>
    </row>
    <row r="34" spans="1:5" ht="15.75">
      <c r="A34" s="77"/>
      <c r="B34" s="77"/>
      <c r="C34" s="56"/>
      <c r="D34" s="56"/>
      <c r="E34" s="57"/>
    </row>
    <row r="35" spans="1:2" ht="11.25">
      <c r="A35" s="73"/>
      <c r="B35" s="73"/>
    </row>
    <row r="38" spans="3:5" ht="25.5">
      <c r="C38" s="259" t="s">
        <v>660</v>
      </c>
      <c r="E38" s="375" t="s">
        <v>199</v>
      </c>
    </row>
  </sheetData>
  <sheetProtection/>
  <mergeCells count="1">
    <mergeCell ref="A6:D7"/>
  </mergeCells>
  <printOptions horizontalCentered="1"/>
  <pageMargins left="0.5" right="0.5" top="0.7" bottom="0.49" header="0.5" footer="0.31"/>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N16"/>
  <sheetViews>
    <sheetView view="pageLayout" zoomScale="70" zoomScaleSheetLayoutView="85" zoomScalePageLayoutView="70" workbookViewId="0" topLeftCell="A1">
      <selection activeCell="A7" sqref="A7:E8"/>
    </sheetView>
  </sheetViews>
  <sheetFormatPr defaultColWidth="9.140625" defaultRowHeight="11.25"/>
  <cols>
    <col min="1" max="1" width="6.140625" style="0" customWidth="1"/>
    <col min="2" max="2" width="32.140625" style="0" customWidth="1"/>
    <col min="3" max="3" width="66.8515625" style="0" customWidth="1"/>
    <col min="4" max="4" width="22.421875" style="0" bestFit="1" customWidth="1"/>
    <col min="5" max="5" width="15.421875" style="0" customWidth="1"/>
    <col min="6" max="6" width="22.8515625" style="0" customWidth="1"/>
    <col min="9" max="9" width="11.8515625" style="0" customWidth="1"/>
  </cols>
  <sheetData>
    <row r="1" spans="1:2" s="1" customFormat="1" ht="11.25">
      <c r="A1" s="30" t="s">
        <v>721</v>
      </c>
      <c r="B1" s="30"/>
    </row>
    <row r="2" spans="1:2" s="1" customFormat="1" ht="11.25">
      <c r="A2" s="30" t="s">
        <v>486</v>
      </c>
      <c r="B2" s="30"/>
    </row>
    <row r="3" s="1" customFormat="1" ht="11.25">
      <c r="A3" s="30" t="s">
        <v>54</v>
      </c>
    </row>
    <row r="4" s="1" customFormat="1" ht="10.5" customHeight="1"/>
    <row r="5" spans="1:14" s="1" customFormat="1" ht="15">
      <c r="A5" s="31"/>
      <c r="B5" s="31"/>
      <c r="C5" s="31"/>
      <c r="D5" s="31"/>
      <c r="E5" s="31"/>
      <c r="F5" s="31"/>
      <c r="G5" s="31"/>
      <c r="H5" s="31"/>
      <c r="I5" s="31"/>
      <c r="J5" s="31"/>
      <c r="K5" s="31"/>
      <c r="L5" s="31"/>
      <c r="M5" s="31"/>
      <c r="N5" s="31"/>
    </row>
    <row r="6" spans="1:14" s="1" customFormat="1" ht="15">
      <c r="A6" s="31"/>
      <c r="B6" s="31"/>
      <c r="C6" s="31"/>
      <c r="D6" s="31"/>
      <c r="E6" s="31"/>
      <c r="F6" s="31"/>
      <c r="G6" s="31"/>
      <c r="H6" s="31"/>
      <c r="I6" s="31"/>
      <c r="J6" s="31"/>
      <c r="K6" s="31"/>
      <c r="L6" s="31"/>
      <c r="M6" s="31"/>
      <c r="N6" s="31"/>
    </row>
    <row r="7" spans="1:5" s="1" customFormat="1" ht="21" customHeight="1">
      <c r="A7" s="536" t="s">
        <v>450</v>
      </c>
      <c r="B7" s="536"/>
      <c r="C7" s="536"/>
      <c r="D7" s="536"/>
      <c r="E7" s="536"/>
    </row>
    <row r="8" spans="1:14" s="1" customFormat="1" ht="12.75">
      <c r="A8" s="536"/>
      <c r="B8" s="536"/>
      <c r="C8" s="536"/>
      <c r="D8" s="536"/>
      <c r="E8" s="536"/>
      <c r="F8" s="32"/>
      <c r="G8" s="32"/>
      <c r="H8" s="32"/>
      <c r="I8" s="32"/>
      <c r="J8" s="48"/>
      <c r="K8" s="48"/>
      <c r="L8" s="48"/>
      <c r="M8" s="32"/>
      <c r="N8" s="32"/>
    </row>
    <row r="9" spans="1:14" s="1" customFormat="1" ht="12.75">
      <c r="A9" s="41"/>
      <c r="B9" s="41"/>
      <c r="C9" s="41"/>
      <c r="D9" s="41"/>
      <c r="E9" s="41"/>
      <c r="F9" s="32"/>
      <c r="G9" s="32"/>
      <c r="H9" s="32"/>
      <c r="I9" s="32"/>
      <c r="J9" s="48"/>
      <c r="K9" s="48"/>
      <c r="L9" s="48"/>
      <c r="M9" s="32"/>
      <c r="N9" s="32"/>
    </row>
    <row r="10" spans="1:14" s="1" customFormat="1" ht="12.75">
      <c r="A10" s="537"/>
      <c r="B10" s="537"/>
      <c r="C10" s="49" t="s">
        <v>460</v>
      </c>
      <c r="E10" s="50"/>
      <c r="F10" s="32"/>
      <c r="G10" s="32"/>
      <c r="H10" s="32"/>
      <c r="I10" s="32"/>
      <c r="J10" s="48"/>
      <c r="K10" s="48"/>
      <c r="L10" s="48"/>
      <c r="M10" s="32"/>
      <c r="N10" s="32"/>
    </row>
    <row r="11" spans="1:14" s="1" customFormat="1" ht="12.75">
      <c r="A11" s="537"/>
      <c r="B11" s="537"/>
      <c r="C11" s="49"/>
      <c r="D11" s="49"/>
      <c r="E11" s="50"/>
      <c r="F11" s="32"/>
      <c r="G11" s="32"/>
      <c r="H11" s="32"/>
      <c r="I11" s="32"/>
      <c r="J11" s="48"/>
      <c r="K11" s="48"/>
      <c r="L11" s="48"/>
      <c r="M11" s="32"/>
      <c r="N11" s="32"/>
    </row>
    <row r="12" spans="1:14" s="1" customFormat="1" ht="13.5" thickBot="1">
      <c r="A12" s="48"/>
      <c r="B12" s="48"/>
      <c r="C12" s="49"/>
      <c r="D12" s="49"/>
      <c r="E12" s="50"/>
      <c r="F12" s="32"/>
      <c r="G12" s="32"/>
      <c r="H12" s="32"/>
      <c r="I12" s="32"/>
      <c r="J12" s="48"/>
      <c r="K12" s="48"/>
      <c r="L12" s="48"/>
      <c r="M12" s="32"/>
      <c r="N12" s="32"/>
    </row>
    <row r="13" spans="1:14" s="53" customFormat="1" ht="36.75" customHeight="1" thickBot="1">
      <c r="A13" s="38" t="s">
        <v>451</v>
      </c>
      <c r="B13" s="38" t="s">
        <v>452</v>
      </c>
      <c r="C13" s="38" t="s">
        <v>458</v>
      </c>
      <c r="D13" s="38" t="s">
        <v>463</v>
      </c>
      <c r="E13" s="38" t="s">
        <v>455</v>
      </c>
      <c r="F13" s="38" t="s">
        <v>456</v>
      </c>
      <c r="G13" s="38" t="s">
        <v>459</v>
      </c>
      <c r="H13" s="38" t="s">
        <v>457</v>
      </c>
      <c r="I13" s="38" t="s">
        <v>344</v>
      </c>
      <c r="J13" s="48"/>
      <c r="K13" s="48"/>
      <c r="L13" s="48"/>
      <c r="M13" s="52"/>
      <c r="N13" s="52"/>
    </row>
    <row r="14" spans="1:14" s="53" customFormat="1" ht="18" customHeight="1">
      <c r="A14" s="54"/>
      <c r="B14" s="54"/>
      <c r="C14" s="55"/>
      <c r="D14" s="55"/>
      <c r="E14" s="51"/>
      <c r="F14" s="52"/>
      <c r="H14" s="52"/>
      <c r="I14" s="106"/>
      <c r="J14" s="52"/>
      <c r="K14" s="52"/>
      <c r="L14" s="52"/>
      <c r="M14" s="52"/>
      <c r="N14" s="52"/>
    </row>
    <row r="15" spans="1:14" s="53" customFormat="1" ht="15.75">
      <c r="A15" s="39"/>
      <c r="B15" s="103"/>
      <c r="C15" s="103"/>
      <c r="D15" s="103"/>
      <c r="E15" s="57"/>
      <c r="F15" s="103"/>
      <c r="G15" s="57"/>
      <c r="H15" s="57"/>
      <c r="I15" s="57"/>
      <c r="J15" s="52"/>
      <c r="K15" s="52"/>
      <c r="L15" s="52"/>
      <c r="M15" s="52"/>
      <c r="N15" s="52"/>
    </row>
    <row r="16" spans="1:14" s="53" customFormat="1" ht="72" customHeight="1">
      <c r="A16" s="39"/>
      <c r="B16" s="60"/>
      <c r="C16" s="60"/>
      <c r="D16" s="60"/>
      <c r="E16" s="57"/>
      <c r="F16" s="60"/>
      <c r="G16" s="57"/>
      <c r="H16" s="57"/>
      <c r="I16" s="58"/>
      <c r="J16" s="52"/>
      <c r="K16" s="52"/>
      <c r="L16" s="52"/>
      <c r="M16" s="52"/>
      <c r="N16" s="52"/>
    </row>
  </sheetData>
  <sheetProtection/>
  <mergeCells count="3">
    <mergeCell ref="A7:E8"/>
    <mergeCell ref="A10:A11"/>
    <mergeCell ref="B10:B11"/>
  </mergeCells>
  <printOptions horizontalCentered="1"/>
  <pageMargins left="0.75" right="0.75" top="0.7" bottom="0.49" header="0.5" footer="0.31"/>
  <pageSetup fitToHeight="1" fitToWidth="1" horizontalDpi="600" verticalDpi="600" orientation="landscape" paperSize="9" scale="76" r:id="rId1"/>
  <headerFooter alignWithMargins="0">
    <oddFooter>&amp;LDirector Departament CCTFC
Prof. Dr. Ing. Florin BELC&amp;RCandidat
S.l.dr.ing Sorin HERBAN</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V94"/>
  <sheetViews>
    <sheetView view="pageLayout" zoomScale="85" zoomScaleSheetLayoutView="100" zoomScalePageLayoutView="85" workbookViewId="0" topLeftCell="A1">
      <selection activeCell="A1" sqref="A1:I14"/>
    </sheetView>
  </sheetViews>
  <sheetFormatPr defaultColWidth="9.140625" defaultRowHeight="11.25"/>
  <cols>
    <col min="1" max="1" width="6.140625" style="0" customWidth="1"/>
    <col min="2" max="2" width="32.140625" style="0" customWidth="1"/>
    <col min="3" max="3" width="63.28125" style="0" bestFit="1" customWidth="1"/>
    <col min="4" max="4" width="17.8515625" style="0" bestFit="1" customWidth="1"/>
    <col min="5" max="5" width="15.421875" style="0" customWidth="1"/>
    <col min="6" max="6" width="8.28125" style="0" customWidth="1"/>
    <col min="9" max="9" width="11.8515625" style="0" customWidth="1"/>
  </cols>
  <sheetData>
    <row r="1" spans="1:9" s="1" customFormat="1" ht="12.75">
      <c r="A1" s="212" t="s">
        <v>721</v>
      </c>
      <c r="B1" s="212"/>
      <c r="C1" s="213"/>
      <c r="D1" s="213"/>
      <c r="E1" s="213"/>
      <c r="F1" s="213"/>
      <c r="G1" s="213"/>
      <c r="H1" s="213"/>
      <c r="I1" s="213"/>
    </row>
    <row r="2" spans="1:14" s="1" customFormat="1" ht="15">
      <c r="A2" s="212" t="s">
        <v>486</v>
      </c>
      <c r="B2" s="212"/>
      <c r="C2" s="213"/>
      <c r="D2" s="209"/>
      <c r="E2" s="209"/>
      <c r="F2" s="209"/>
      <c r="G2" s="209"/>
      <c r="H2" s="209"/>
      <c r="I2" s="209"/>
      <c r="J2" s="31"/>
      <c r="K2" s="31"/>
      <c r="L2" s="31"/>
      <c r="M2" s="31"/>
      <c r="N2" s="31"/>
    </row>
    <row r="3" spans="1:14" s="1" customFormat="1" ht="15">
      <c r="A3" s="450" t="s">
        <v>173</v>
      </c>
      <c r="B3" s="213"/>
      <c r="C3" s="213"/>
      <c r="D3" s="209"/>
      <c r="E3" s="209"/>
      <c r="F3" s="209"/>
      <c r="G3" s="209"/>
      <c r="H3" s="209"/>
      <c r="I3" s="209"/>
      <c r="J3" s="31"/>
      <c r="K3" s="31"/>
      <c r="L3" s="31"/>
      <c r="M3" s="31"/>
      <c r="N3" s="31"/>
    </row>
    <row r="4" spans="1:20" s="191" customFormat="1" ht="21" customHeight="1">
      <c r="A4" s="538" t="s">
        <v>450</v>
      </c>
      <c r="B4" s="538"/>
      <c r="C4" s="538"/>
      <c r="D4" s="538"/>
      <c r="E4" s="538"/>
      <c r="F4" s="213"/>
      <c r="G4" s="213"/>
      <c r="H4" s="213"/>
      <c r="I4" s="213"/>
      <c r="J4" s="1"/>
      <c r="K4" s="1"/>
      <c r="L4" s="1"/>
      <c r="M4" s="1"/>
      <c r="N4" s="1"/>
      <c r="O4" s="1"/>
      <c r="P4" s="1"/>
      <c r="Q4" s="1"/>
      <c r="R4" s="1"/>
      <c r="S4" s="1"/>
      <c r="T4" s="1"/>
    </row>
    <row r="5" spans="1:20" s="191" customFormat="1" ht="12.75">
      <c r="A5" s="538"/>
      <c r="B5" s="538"/>
      <c r="C5" s="538"/>
      <c r="D5" s="538"/>
      <c r="E5" s="538"/>
      <c r="F5" s="209"/>
      <c r="G5" s="209"/>
      <c r="H5" s="209"/>
      <c r="I5" s="209"/>
      <c r="J5" s="48"/>
      <c r="K5" s="48"/>
      <c r="L5" s="48"/>
      <c r="M5" s="32"/>
      <c r="N5" s="32"/>
      <c r="O5" s="1"/>
      <c r="P5" s="1"/>
      <c r="Q5" s="1"/>
      <c r="R5" s="1"/>
      <c r="S5" s="1"/>
      <c r="T5" s="1"/>
    </row>
    <row r="6" spans="1:20" s="191" customFormat="1" ht="12.75">
      <c r="A6" s="210"/>
      <c r="B6" s="210"/>
      <c r="C6" s="210"/>
      <c r="D6" s="210"/>
      <c r="E6" s="210"/>
      <c r="F6" s="209"/>
      <c r="G6" s="209"/>
      <c r="H6" s="209"/>
      <c r="I6" s="209"/>
      <c r="J6" s="48"/>
      <c r="K6" s="48"/>
      <c r="L6" s="48"/>
      <c r="M6" s="32"/>
      <c r="N6" s="32"/>
      <c r="O6" s="1"/>
      <c r="P6" s="1"/>
      <c r="Q6" s="1"/>
      <c r="R6" s="1"/>
      <c r="S6" s="1"/>
      <c r="T6" s="1"/>
    </row>
    <row r="7" spans="1:20" s="191" customFormat="1" ht="12.75">
      <c r="A7" s="539"/>
      <c r="B7" s="539"/>
      <c r="C7" s="540" t="s">
        <v>673</v>
      </c>
      <c r="D7" s="214" t="s">
        <v>461</v>
      </c>
      <c r="E7" s="213"/>
      <c r="F7" s="209"/>
      <c r="G7" s="209"/>
      <c r="H7" s="209"/>
      <c r="I7" s="209"/>
      <c r="J7" s="48"/>
      <c r="K7" s="48"/>
      <c r="L7" s="48"/>
      <c r="M7" s="32"/>
      <c r="N7" s="32"/>
      <c r="O7" s="1"/>
      <c r="P7" s="1"/>
      <c r="Q7" s="1"/>
      <c r="R7" s="1"/>
      <c r="S7" s="1"/>
      <c r="T7" s="1"/>
    </row>
    <row r="8" spans="1:20" s="191" customFormat="1" ht="13.5" thickBot="1">
      <c r="A8" s="539"/>
      <c r="B8" s="539"/>
      <c r="C8" s="540"/>
      <c r="D8" s="214"/>
      <c r="E8" s="211"/>
      <c r="F8" s="209"/>
      <c r="G8" s="209"/>
      <c r="H8" s="209"/>
      <c r="I8" s="209"/>
      <c r="J8" s="48"/>
      <c r="K8" s="48"/>
      <c r="L8" s="48"/>
      <c r="M8" s="32"/>
      <c r="N8" s="32"/>
      <c r="O8" s="1"/>
      <c r="P8" s="1"/>
      <c r="Q8" s="1"/>
      <c r="R8" s="1"/>
      <c r="S8" s="1"/>
      <c r="T8" s="1"/>
    </row>
    <row r="9" spans="1:14" s="53" customFormat="1" ht="36.75" customHeight="1" thickBot="1">
      <c r="A9" s="215" t="s">
        <v>451</v>
      </c>
      <c r="B9" s="215" t="s">
        <v>452</v>
      </c>
      <c r="C9" s="215" t="s">
        <v>458</v>
      </c>
      <c r="D9" s="215" t="s">
        <v>462</v>
      </c>
      <c r="E9" s="215" t="s">
        <v>456</v>
      </c>
      <c r="F9" s="215" t="s">
        <v>455</v>
      </c>
      <c r="G9" s="215" t="s">
        <v>459</v>
      </c>
      <c r="H9" s="215" t="s">
        <v>457</v>
      </c>
      <c r="I9" s="215" t="s">
        <v>344</v>
      </c>
      <c r="J9" s="48"/>
      <c r="K9" s="48"/>
      <c r="L9" s="48"/>
      <c r="M9" s="52"/>
      <c r="N9" s="52"/>
    </row>
    <row r="10" spans="1:14" s="53" customFormat="1" ht="18" customHeight="1">
      <c r="A10" s="54"/>
      <c r="B10" s="54"/>
      <c r="C10" s="55"/>
      <c r="D10" s="55"/>
      <c r="E10" s="51"/>
      <c r="F10" s="52"/>
      <c r="H10" s="52"/>
      <c r="I10" s="208">
        <f>SUM(I11:I94)</f>
        <v>110.6</v>
      </c>
      <c r="J10" s="52"/>
      <c r="K10" s="52"/>
      <c r="L10" s="52"/>
      <c r="M10" s="52"/>
      <c r="N10" s="52"/>
    </row>
    <row r="11" spans="1:14" s="53" customFormat="1" ht="47.25">
      <c r="A11" s="192">
        <v>1</v>
      </c>
      <c r="B11" s="193" t="s">
        <v>583</v>
      </c>
      <c r="C11" s="194" t="s">
        <v>7</v>
      </c>
      <c r="D11" s="194" t="s">
        <v>487</v>
      </c>
      <c r="E11" s="195" t="s">
        <v>488</v>
      </c>
      <c r="F11" s="196">
        <v>2006</v>
      </c>
      <c r="G11" s="197">
        <v>142</v>
      </c>
      <c r="H11" s="198">
        <v>1</v>
      </c>
      <c r="I11" s="199">
        <f>G11/(5*H11)</f>
        <v>28.4</v>
      </c>
      <c r="J11" s="52"/>
      <c r="K11" s="52"/>
      <c r="L11" s="52"/>
      <c r="M11" s="52"/>
      <c r="N11" s="52"/>
    </row>
    <row r="12" spans="1:256" s="53" customFormat="1" ht="47.25">
      <c r="A12" s="66">
        <v>2</v>
      </c>
      <c r="B12" s="108" t="s">
        <v>584</v>
      </c>
      <c r="C12" s="104" t="s">
        <v>8</v>
      </c>
      <c r="D12" s="104" t="s">
        <v>487</v>
      </c>
      <c r="E12" s="104" t="s">
        <v>489</v>
      </c>
      <c r="F12" s="105">
        <v>2009</v>
      </c>
      <c r="G12" s="62">
        <v>159</v>
      </c>
      <c r="H12" s="57">
        <v>1</v>
      </c>
      <c r="I12" s="58">
        <f>G12/(5*H12)</f>
        <v>31.8</v>
      </c>
      <c r="J12" s="109"/>
      <c r="K12" s="110"/>
      <c r="L12" s="111"/>
      <c r="M12" s="112"/>
      <c r="N12" s="112"/>
      <c r="O12" s="92"/>
      <c r="P12" s="92"/>
      <c r="Q12" s="91"/>
      <c r="R12" s="91"/>
      <c r="S12" s="109"/>
      <c r="T12" s="110"/>
      <c r="U12" s="111"/>
      <c r="V12" s="112"/>
      <c r="W12" s="112"/>
      <c r="X12" s="92"/>
      <c r="Y12" s="92"/>
      <c r="Z12" s="91"/>
      <c r="AA12" s="91"/>
      <c r="AB12" s="109"/>
      <c r="AC12" s="110"/>
      <c r="AD12" s="111"/>
      <c r="AE12" s="112"/>
      <c r="AF12" s="112"/>
      <c r="AG12" s="92"/>
      <c r="AH12" s="92"/>
      <c r="AI12" s="91"/>
      <c r="AJ12" s="91"/>
      <c r="AK12" s="109"/>
      <c r="AL12" s="110"/>
      <c r="AM12" s="111"/>
      <c r="AN12" s="112"/>
      <c r="AO12" s="112"/>
      <c r="AP12" s="92"/>
      <c r="AQ12" s="92"/>
      <c r="AR12" s="91"/>
      <c r="AS12" s="91"/>
      <c r="AT12" s="109"/>
      <c r="AU12" s="110"/>
      <c r="AV12" s="111"/>
      <c r="AW12" s="112"/>
      <c r="AX12" s="112"/>
      <c r="AY12" s="92"/>
      <c r="AZ12" s="92"/>
      <c r="BA12" s="91"/>
      <c r="BB12" s="91"/>
      <c r="BC12" s="109"/>
      <c r="BD12" s="110"/>
      <c r="BE12" s="111"/>
      <c r="BF12" s="112"/>
      <c r="BG12" s="112"/>
      <c r="BH12" s="92"/>
      <c r="BI12" s="92"/>
      <c r="BJ12" s="91"/>
      <c r="BK12" s="91"/>
      <c r="BL12" s="109"/>
      <c r="BM12" s="110"/>
      <c r="BN12" s="111"/>
      <c r="BO12" s="112"/>
      <c r="BP12" s="112"/>
      <c r="BQ12" s="92"/>
      <c r="BR12" s="92"/>
      <c r="BS12" s="91"/>
      <c r="BT12" s="91"/>
      <c r="BU12" s="109"/>
      <c r="BV12" s="110"/>
      <c r="BW12" s="111"/>
      <c r="BX12" s="112"/>
      <c r="BY12" s="112"/>
      <c r="BZ12" s="92"/>
      <c r="CA12" s="92"/>
      <c r="CB12" s="91"/>
      <c r="CC12" s="91"/>
      <c r="CD12" s="109"/>
      <c r="CE12" s="110"/>
      <c r="CF12" s="111"/>
      <c r="CG12" s="112"/>
      <c r="CH12" s="112"/>
      <c r="CI12" s="92"/>
      <c r="CJ12" s="92"/>
      <c r="CK12" s="91"/>
      <c r="CL12" s="91"/>
      <c r="CM12" s="109"/>
      <c r="CN12" s="110"/>
      <c r="CO12" s="111"/>
      <c r="CP12" s="112"/>
      <c r="CQ12" s="112"/>
      <c r="CR12" s="92"/>
      <c r="CS12" s="92"/>
      <c r="CT12" s="91"/>
      <c r="CU12" s="91"/>
      <c r="CV12" s="109"/>
      <c r="CW12" s="110"/>
      <c r="CX12" s="111"/>
      <c r="CY12" s="112"/>
      <c r="CZ12" s="112"/>
      <c r="DA12" s="92"/>
      <c r="DB12" s="92"/>
      <c r="DC12" s="91"/>
      <c r="DD12" s="91"/>
      <c r="DE12" s="109"/>
      <c r="DF12" s="110"/>
      <c r="DG12" s="111"/>
      <c r="DH12" s="112"/>
      <c r="DI12" s="112"/>
      <c r="DJ12" s="92"/>
      <c r="DK12" s="92"/>
      <c r="DL12" s="91"/>
      <c r="DM12" s="91"/>
      <c r="DN12" s="109"/>
      <c r="DO12" s="110"/>
      <c r="DP12" s="111"/>
      <c r="DQ12" s="112"/>
      <c r="DR12" s="112"/>
      <c r="DS12" s="92"/>
      <c r="DT12" s="92"/>
      <c r="DU12" s="91"/>
      <c r="DV12" s="91"/>
      <c r="DW12" s="109"/>
      <c r="DX12" s="110"/>
      <c r="DY12" s="111"/>
      <c r="DZ12" s="112"/>
      <c r="EA12" s="112"/>
      <c r="EB12" s="92"/>
      <c r="EC12" s="92"/>
      <c r="ED12" s="91"/>
      <c r="EE12" s="91"/>
      <c r="EF12" s="109"/>
      <c r="EG12" s="110"/>
      <c r="EH12" s="111"/>
      <c r="EI12" s="112"/>
      <c r="EJ12" s="112"/>
      <c r="EK12" s="92"/>
      <c r="EL12" s="92"/>
      <c r="EM12" s="91"/>
      <c r="EN12" s="91"/>
      <c r="EO12" s="109"/>
      <c r="EP12" s="110"/>
      <c r="EQ12" s="111"/>
      <c r="ER12" s="112"/>
      <c r="ES12" s="112"/>
      <c r="ET12" s="92"/>
      <c r="EU12" s="92"/>
      <c r="EV12" s="91"/>
      <c r="EW12" s="91"/>
      <c r="EX12" s="109"/>
      <c r="EY12" s="110"/>
      <c r="EZ12" s="111"/>
      <c r="FA12" s="112"/>
      <c r="FB12" s="112"/>
      <c r="FC12" s="92"/>
      <c r="FD12" s="92"/>
      <c r="FE12" s="91"/>
      <c r="FF12" s="91"/>
      <c r="FG12" s="109"/>
      <c r="FH12" s="110"/>
      <c r="FI12" s="111"/>
      <c r="FJ12" s="112"/>
      <c r="FK12" s="112"/>
      <c r="FL12" s="92"/>
      <c r="FM12" s="92"/>
      <c r="FN12" s="91"/>
      <c r="FO12" s="91"/>
      <c r="FP12" s="109"/>
      <c r="FQ12" s="110"/>
      <c r="FR12" s="111"/>
      <c r="FS12" s="112"/>
      <c r="FT12" s="112"/>
      <c r="FU12" s="92"/>
      <c r="FV12" s="92"/>
      <c r="FW12" s="91"/>
      <c r="FX12" s="91"/>
      <c r="FY12" s="109"/>
      <c r="FZ12" s="110"/>
      <c r="GA12" s="111"/>
      <c r="GB12" s="112"/>
      <c r="GC12" s="112"/>
      <c r="GD12" s="92"/>
      <c r="GE12" s="92"/>
      <c r="GF12" s="91"/>
      <c r="GG12" s="91"/>
      <c r="GH12" s="109"/>
      <c r="GI12" s="110"/>
      <c r="GJ12" s="111"/>
      <c r="GK12" s="112"/>
      <c r="GL12" s="112"/>
      <c r="GM12" s="92"/>
      <c r="GN12" s="92"/>
      <c r="GO12" s="91"/>
      <c r="GP12" s="91"/>
      <c r="GQ12" s="109"/>
      <c r="GR12" s="110"/>
      <c r="GS12" s="111"/>
      <c r="GT12" s="112"/>
      <c r="GU12" s="112"/>
      <c r="GV12" s="92"/>
      <c r="GW12" s="92"/>
      <c r="GX12" s="91"/>
      <c r="GY12" s="91"/>
      <c r="GZ12" s="109"/>
      <c r="HA12" s="110"/>
      <c r="HB12" s="111"/>
      <c r="HC12" s="112"/>
      <c r="HD12" s="112"/>
      <c r="HE12" s="92"/>
      <c r="HF12" s="92"/>
      <c r="HG12" s="91"/>
      <c r="HH12" s="91"/>
      <c r="HI12" s="109"/>
      <c r="HJ12" s="110"/>
      <c r="HK12" s="111"/>
      <c r="HL12" s="112"/>
      <c r="HM12" s="112"/>
      <c r="HN12" s="92"/>
      <c r="HO12" s="92"/>
      <c r="HP12" s="91"/>
      <c r="HQ12" s="91"/>
      <c r="HR12" s="109"/>
      <c r="HS12" s="110"/>
      <c r="HT12" s="111"/>
      <c r="HU12" s="112"/>
      <c r="HV12" s="112"/>
      <c r="HW12" s="92"/>
      <c r="HX12" s="92"/>
      <c r="HY12" s="91"/>
      <c r="HZ12" s="91"/>
      <c r="IA12" s="109"/>
      <c r="IB12" s="110"/>
      <c r="IC12" s="111"/>
      <c r="ID12" s="112"/>
      <c r="IE12" s="112"/>
      <c r="IF12" s="92"/>
      <c r="IG12" s="92"/>
      <c r="IH12" s="91"/>
      <c r="II12" s="91"/>
      <c r="IJ12" s="109"/>
      <c r="IK12" s="110"/>
      <c r="IL12" s="111"/>
      <c r="IM12" s="112"/>
      <c r="IN12" s="112"/>
      <c r="IO12" s="92"/>
      <c r="IP12" s="92"/>
      <c r="IQ12" s="91"/>
      <c r="IR12" s="91"/>
      <c r="IS12" s="109"/>
      <c r="IT12" s="110"/>
      <c r="IU12" s="111"/>
      <c r="IV12" s="112"/>
    </row>
    <row r="13" spans="1:256" s="53" customFormat="1" ht="47.25">
      <c r="A13" s="66">
        <v>3</v>
      </c>
      <c r="B13" s="104" t="s">
        <v>585</v>
      </c>
      <c r="C13" s="61" t="s">
        <v>586</v>
      </c>
      <c r="D13" s="104" t="s">
        <v>487</v>
      </c>
      <c r="E13" s="57" t="s">
        <v>587</v>
      </c>
      <c r="F13" s="107">
        <v>2012</v>
      </c>
      <c r="G13" s="105" t="s">
        <v>588</v>
      </c>
      <c r="H13" s="57">
        <v>1</v>
      </c>
      <c r="I13" s="58">
        <f>G13/(5*H13)</f>
        <v>32.4</v>
      </c>
      <c r="J13" s="109"/>
      <c r="K13" s="110"/>
      <c r="L13" s="111"/>
      <c r="M13" s="112"/>
      <c r="N13" s="112"/>
      <c r="O13" s="92"/>
      <c r="P13" s="92"/>
      <c r="Q13" s="91"/>
      <c r="R13" s="91"/>
      <c r="S13" s="109"/>
      <c r="T13" s="110"/>
      <c r="U13" s="111"/>
      <c r="V13" s="112"/>
      <c r="W13" s="112"/>
      <c r="X13" s="92"/>
      <c r="Y13" s="92"/>
      <c r="Z13" s="91"/>
      <c r="AA13" s="91"/>
      <c r="AB13" s="109"/>
      <c r="AC13" s="110"/>
      <c r="AD13" s="111"/>
      <c r="AE13" s="112"/>
      <c r="AF13" s="112"/>
      <c r="AG13" s="92"/>
      <c r="AH13" s="92"/>
      <c r="AI13" s="91"/>
      <c r="AJ13" s="91"/>
      <c r="AK13" s="109"/>
      <c r="AL13" s="110"/>
      <c r="AM13" s="111"/>
      <c r="AN13" s="112"/>
      <c r="AO13" s="112"/>
      <c r="AP13" s="92"/>
      <c r="AQ13" s="92"/>
      <c r="AR13" s="91"/>
      <c r="AS13" s="91"/>
      <c r="AT13" s="109"/>
      <c r="AU13" s="110"/>
      <c r="AV13" s="111"/>
      <c r="AW13" s="112"/>
      <c r="AX13" s="112"/>
      <c r="AY13" s="92"/>
      <c r="AZ13" s="92"/>
      <c r="BA13" s="91"/>
      <c r="BB13" s="91"/>
      <c r="BC13" s="109"/>
      <c r="BD13" s="110"/>
      <c r="BE13" s="111"/>
      <c r="BF13" s="112"/>
      <c r="BG13" s="112"/>
      <c r="BH13" s="92"/>
      <c r="BI13" s="92"/>
      <c r="BJ13" s="91"/>
      <c r="BK13" s="91"/>
      <c r="BL13" s="109"/>
      <c r="BM13" s="110"/>
      <c r="BN13" s="111"/>
      <c r="BO13" s="112"/>
      <c r="BP13" s="112"/>
      <c r="BQ13" s="92"/>
      <c r="BR13" s="92"/>
      <c r="BS13" s="91"/>
      <c r="BT13" s="91"/>
      <c r="BU13" s="109"/>
      <c r="BV13" s="110"/>
      <c r="BW13" s="111"/>
      <c r="BX13" s="112"/>
      <c r="BY13" s="112"/>
      <c r="BZ13" s="92"/>
      <c r="CA13" s="92"/>
      <c r="CB13" s="91"/>
      <c r="CC13" s="91"/>
      <c r="CD13" s="109"/>
      <c r="CE13" s="110"/>
      <c r="CF13" s="111"/>
      <c r="CG13" s="112"/>
      <c r="CH13" s="112"/>
      <c r="CI13" s="92"/>
      <c r="CJ13" s="92"/>
      <c r="CK13" s="91"/>
      <c r="CL13" s="91"/>
      <c r="CM13" s="109"/>
      <c r="CN13" s="110"/>
      <c r="CO13" s="111"/>
      <c r="CP13" s="112"/>
      <c r="CQ13" s="112"/>
      <c r="CR13" s="92"/>
      <c r="CS13" s="92"/>
      <c r="CT13" s="91"/>
      <c r="CU13" s="91"/>
      <c r="CV13" s="109"/>
      <c r="CW13" s="110"/>
      <c r="CX13" s="111"/>
      <c r="CY13" s="112"/>
      <c r="CZ13" s="112"/>
      <c r="DA13" s="92"/>
      <c r="DB13" s="92"/>
      <c r="DC13" s="91"/>
      <c r="DD13" s="91"/>
      <c r="DE13" s="109"/>
      <c r="DF13" s="110"/>
      <c r="DG13" s="111"/>
      <c r="DH13" s="112"/>
      <c r="DI13" s="112"/>
      <c r="DJ13" s="92"/>
      <c r="DK13" s="92"/>
      <c r="DL13" s="91"/>
      <c r="DM13" s="91"/>
      <c r="DN13" s="109"/>
      <c r="DO13" s="110"/>
      <c r="DP13" s="111"/>
      <c r="DQ13" s="112"/>
      <c r="DR13" s="112"/>
      <c r="DS13" s="92"/>
      <c r="DT13" s="92"/>
      <c r="DU13" s="91"/>
      <c r="DV13" s="91"/>
      <c r="DW13" s="109"/>
      <c r="DX13" s="110"/>
      <c r="DY13" s="111"/>
      <c r="DZ13" s="112"/>
      <c r="EA13" s="112"/>
      <c r="EB13" s="92"/>
      <c r="EC13" s="92"/>
      <c r="ED13" s="91"/>
      <c r="EE13" s="91"/>
      <c r="EF13" s="109"/>
      <c r="EG13" s="110"/>
      <c r="EH13" s="111"/>
      <c r="EI13" s="112"/>
      <c r="EJ13" s="112"/>
      <c r="EK13" s="92"/>
      <c r="EL13" s="92"/>
      <c r="EM13" s="91"/>
      <c r="EN13" s="91"/>
      <c r="EO13" s="109"/>
      <c r="EP13" s="110"/>
      <c r="EQ13" s="111"/>
      <c r="ER13" s="112"/>
      <c r="ES13" s="112"/>
      <c r="ET13" s="92"/>
      <c r="EU13" s="92"/>
      <c r="EV13" s="91"/>
      <c r="EW13" s="91"/>
      <c r="EX13" s="109"/>
      <c r="EY13" s="110"/>
      <c r="EZ13" s="111"/>
      <c r="FA13" s="112"/>
      <c r="FB13" s="112"/>
      <c r="FC13" s="92"/>
      <c r="FD13" s="92"/>
      <c r="FE13" s="91"/>
      <c r="FF13" s="91"/>
      <c r="FG13" s="109"/>
      <c r="FH13" s="110"/>
      <c r="FI13" s="111"/>
      <c r="FJ13" s="112"/>
      <c r="FK13" s="112"/>
      <c r="FL13" s="92"/>
      <c r="FM13" s="92"/>
      <c r="FN13" s="91"/>
      <c r="FO13" s="91"/>
      <c r="FP13" s="109"/>
      <c r="FQ13" s="110"/>
      <c r="FR13" s="111"/>
      <c r="FS13" s="112"/>
      <c r="FT13" s="112"/>
      <c r="FU13" s="92"/>
      <c r="FV13" s="92"/>
      <c r="FW13" s="91"/>
      <c r="FX13" s="91"/>
      <c r="FY13" s="109"/>
      <c r="FZ13" s="110"/>
      <c r="GA13" s="111"/>
      <c r="GB13" s="112"/>
      <c r="GC13" s="112"/>
      <c r="GD13" s="92"/>
      <c r="GE13" s="92"/>
      <c r="GF13" s="91"/>
      <c r="GG13" s="91"/>
      <c r="GH13" s="109"/>
      <c r="GI13" s="110"/>
      <c r="GJ13" s="111"/>
      <c r="GK13" s="112"/>
      <c r="GL13" s="112"/>
      <c r="GM13" s="92"/>
      <c r="GN13" s="92"/>
      <c r="GO13" s="91"/>
      <c r="GP13" s="91"/>
      <c r="GQ13" s="109"/>
      <c r="GR13" s="110"/>
      <c r="GS13" s="111"/>
      <c r="GT13" s="112"/>
      <c r="GU13" s="112"/>
      <c r="GV13" s="92"/>
      <c r="GW13" s="92"/>
      <c r="GX13" s="91"/>
      <c r="GY13" s="91"/>
      <c r="GZ13" s="109"/>
      <c r="HA13" s="110"/>
      <c r="HB13" s="111"/>
      <c r="HC13" s="112"/>
      <c r="HD13" s="112"/>
      <c r="HE13" s="92"/>
      <c r="HF13" s="92"/>
      <c r="HG13" s="91"/>
      <c r="HH13" s="91"/>
      <c r="HI13" s="109"/>
      <c r="HJ13" s="110"/>
      <c r="HK13" s="111"/>
      <c r="HL13" s="112"/>
      <c r="HM13" s="112"/>
      <c r="HN13" s="92"/>
      <c r="HO13" s="92"/>
      <c r="HP13" s="91"/>
      <c r="HQ13" s="91"/>
      <c r="HR13" s="109"/>
      <c r="HS13" s="110"/>
      <c r="HT13" s="111"/>
      <c r="HU13" s="112"/>
      <c r="HV13" s="112"/>
      <c r="HW13" s="92"/>
      <c r="HX13" s="92"/>
      <c r="HY13" s="91"/>
      <c r="HZ13" s="91"/>
      <c r="IA13" s="109"/>
      <c r="IB13" s="110"/>
      <c r="IC13" s="111"/>
      <c r="ID13" s="112"/>
      <c r="IE13" s="112"/>
      <c r="IF13" s="92"/>
      <c r="IG13" s="92"/>
      <c r="IH13" s="91"/>
      <c r="II13" s="91"/>
      <c r="IJ13" s="109"/>
      <c r="IK13" s="110"/>
      <c r="IL13" s="111"/>
      <c r="IM13" s="112"/>
      <c r="IN13" s="112"/>
      <c r="IO13" s="92"/>
      <c r="IP13" s="92"/>
      <c r="IQ13" s="91"/>
      <c r="IR13" s="91"/>
      <c r="IS13" s="109"/>
      <c r="IT13" s="110"/>
      <c r="IU13" s="111"/>
      <c r="IV13" s="112"/>
    </row>
    <row r="14" spans="1:256" s="53" customFormat="1" ht="31.5">
      <c r="A14" s="66">
        <v>4</v>
      </c>
      <c r="B14" s="286" t="s">
        <v>592</v>
      </c>
      <c r="C14" s="61" t="s">
        <v>59</v>
      </c>
      <c r="D14" s="104" t="s">
        <v>487</v>
      </c>
      <c r="E14" s="57" t="s">
        <v>57</v>
      </c>
      <c r="F14" s="107">
        <v>2016</v>
      </c>
      <c r="G14" s="105" t="s">
        <v>58</v>
      </c>
      <c r="H14" s="57">
        <v>1</v>
      </c>
      <c r="I14" s="57">
        <f>G14/(5*H14)</f>
        <v>18</v>
      </c>
      <c r="J14" s="109"/>
      <c r="K14" s="110"/>
      <c r="L14" s="111"/>
      <c r="M14" s="112"/>
      <c r="N14" s="112"/>
      <c r="O14" s="92"/>
      <c r="P14" s="92"/>
      <c r="Q14" s="91"/>
      <c r="R14" s="91"/>
      <c r="S14" s="109"/>
      <c r="T14" s="110"/>
      <c r="U14" s="111"/>
      <c r="V14" s="112"/>
      <c r="W14" s="112"/>
      <c r="X14" s="92"/>
      <c r="Y14" s="92"/>
      <c r="Z14" s="91"/>
      <c r="AA14" s="91"/>
      <c r="AB14" s="109"/>
      <c r="AC14" s="110"/>
      <c r="AD14" s="111"/>
      <c r="AE14" s="112"/>
      <c r="AF14" s="112"/>
      <c r="AG14" s="92"/>
      <c r="AH14" s="92"/>
      <c r="AI14" s="91"/>
      <c r="AJ14" s="91"/>
      <c r="AK14" s="109"/>
      <c r="AL14" s="110"/>
      <c r="AM14" s="111"/>
      <c r="AN14" s="112"/>
      <c r="AO14" s="112"/>
      <c r="AP14" s="92"/>
      <c r="AQ14" s="92"/>
      <c r="AR14" s="91"/>
      <c r="AS14" s="91"/>
      <c r="AT14" s="109"/>
      <c r="AU14" s="110"/>
      <c r="AV14" s="111"/>
      <c r="AW14" s="112"/>
      <c r="AX14" s="112"/>
      <c r="AY14" s="92"/>
      <c r="AZ14" s="92"/>
      <c r="BA14" s="91"/>
      <c r="BB14" s="91"/>
      <c r="BC14" s="109"/>
      <c r="BD14" s="110"/>
      <c r="BE14" s="111"/>
      <c r="BF14" s="112"/>
      <c r="BG14" s="112"/>
      <c r="BH14" s="92"/>
      <c r="BI14" s="92"/>
      <c r="BJ14" s="91"/>
      <c r="BK14" s="91"/>
      <c r="BL14" s="109"/>
      <c r="BM14" s="110"/>
      <c r="BN14" s="111"/>
      <c r="BO14" s="112"/>
      <c r="BP14" s="112"/>
      <c r="BQ14" s="92"/>
      <c r="BR14" s="92"/>
      <c r="BS14" s="91"/>
      <c r="BT14" s="91"/>
      <c r="BU14" s="109"/>
      <c r="BV14" s="110"/>
      <c r="BW14" s="111"/>
      <c r="BX14" s="112"/>
      <c r="BY14" s="112"/>
      <c r="BZ14" s="92"/>
      <c r="CA14" s="92"/>
      <c r="CB14" s="91"/>
      <c r="CC14" s="91"/>
      <c r="CD14" s="109"/>
      <c r="CE14" s="110"/>
      <c r="CF14" s="111"/>
      <c r="CG14" s="112"/>
      <c r="CH14" s="112"/>
      <c r="CI14" s="92"/>
      <c r="CJ14" s="92"/>
      <c r="CK14" s="91"/>
      <c r="CL14" s="91"/>
      <c r="CM14" s="109"/>
      <c r="CN14" s="110"/>
      <c r="CO14" s="111"/>
      <c r="CP14" s="112"/>
      <c r="CQ14" s="112"/>
      <c r="CR14" s="92"/>
      <c r="CS14" s="92"/>
      <c r="CT14" s="91"/>
      <c r="CU14" s="91"/>
      <c r="CV14" s="109"/>
      <c r="CW14" s="110"/>
      <c r="CX14" s="111"/>
      <c r="CY14" s="112"/>
      <c r="CZ14" s="112"/>
      <c r="DA14" s="92"/>
      <c r="DB14" s="92"/>
      <c r="DC14" s="91"/>
      <c r="DD14" s="91"/>
      <c r="DE14" s="109"/>
      <c r="DF14" s="110"/>
      <c r="DG14" s="111"/>
      <c r="DH14" s="112"/>
      <c r="DI14" s="112"/>
      <c r="DJ14" s="92"/>
      <c r="DK14" s="92"/>
      <c r="DL14" s="91"/>
      <c r="DM14" s="91"/>
      <c r="DN14" s="109"/>
      <c r="DO14" s="110"/>
      <c r="DP14" s="111"/>
      <c r="DQ14" s="112"/>
      <c r="DR14" s="112"/>
      <c r="DS14" s="92"/>
      <c r="DT14" s="92"/>
      <c r="DU14" s="91"/>
      <c r="DV14" s="91"/>
      <c r="DW14" s="109"/>
      <c r="DX14" s="110"/>
      <c r="DY14" s="111"/>
      <c r="DZ14" s="112"/>
      <c r="EA14" s="112"/>
      <c r="EB14" s="92"/>
      <c r="EC14" s="92"/>
      <c r="ED14" s="91"/>
      <c r="EE14" s="91"/>
      <c r="EF14" s="109"/>
      <c r="EG14" s="110"/>
      <c r="EH14" s="111"/>
      <c r="EI14" s="112"/>
      <c r="EJ14" s="112"/>
      <c r="EK14" s="92"/>
      <c r="EL14" s="92"/>
      <c r="EM14" s="91"/>
      <c r="EN14" s="91"/>
      <c r="EO14" s="109"/>
      <c r="EP14" s="110"/>
      <c r="EQ14" s="111"/>
      <c r="ER14" s="112"/>
      <c r="ES14" s="112"/>
      <c r="ET14" s="92"/>
      <c r="EU14" s="92"/>
      <c r="EV14" s="91"/>
      <c r="EW14" s="91"/>
      <c r="EX14" s="109"/>
      <c r="EY14" s="110"/>
      <c r="EZ14" s="111"/>
      <c r="FA14" s="112"/>
      <c r="FB14" s="112"/>
      <c r="FC14" s="92"/>
      <c r="FD14" s="92"/>
      <c r="FE14" s="91"/>
      <c r="FF14" s="91"/>
      <c r="FG14" s="109"/>
      <c r="FH14" s="110"/>
      <c r="FI14" s="111"/>
      <c r="FJ14" s="112"/>
      <c r="FK14" s="112"/>
      <c r="FL14" s="92"/>
      <c r="FM14" s="92"/>
      <c r="FN14" s="91"/>
      <c r="FO14" s="91"/>
      <c r="FP14" s="109"/>
      <c r="FQ14" s="110"/>
      <c r="FR14" s="111"/>
      <c r="FS14" s="112"/>
      <c r="FT14" s="112"/>
      <c r="FU14" s="92"/>
      <c r="FV14" s="92"/>
      <c r="FW14" s="91"/>
      <c r="FX14" s="91"/>
      <c r="FY14" s="109"/>
      <c r="FZ14" s="110"/>
      <c r="GA14" s="111"/>
      <c r="GB14" s="112"/>
      <c r="GC14" s="112"/>
      <c r="GD14" s="92"/>
      <c r="GE14" s="92"/>
      <c r="GF14" s="91"/>
      <c r="GG14" s="91"/>
      <c r="GH14" s="109"/>
      <c r="GI14" s="110"/>
      <c r="GJ14" s="111"/>
      <c r="GK14" s="112"/>
      <c r="GL14" s="112"/>
      <c r="GM14" s="92"/>
      <c r="GN14" s="92"/>
      <c r="GO14" s="91"/>
      <c r="GP14" s="91"/>
      <c r="GQ14" s="109"/>
      <c r="GR14" s="110"/>
      <c r="GS14" s="111"/>
      <c r="GT14" s="112"/>
      <c r="GU14" s="112"/>
      <c r="GV14" s="92"/>
      <c r="GW14" s="92"/>
      <c r="GX14" s="91"/>
      <c r="GY14" s="91"/>
      <c r="GZ14" s="109"/>
      <c r="HA14" s="110"/>
      <c r="HB14" s="111"/>
      <c r="HC14" s="112"/>
      <c r="HD14" s="112"/>
      <c r="HE14" s="92"/>
      <c r="HF14" s="92"/>
      <c r="HG14" s="91"/>
      <c r="HH14" s="91"/>
      <c r="HI14" s="109"/>
      <c r="HJ14" s="110"/>
      <c r="HK14" s="111"/>
      <c r="HL14" s="112"/>
      <c r="HM14" s="112"/>
      <c r="HN14" s="92"/>
      <c r="HO14" s="92"/>
      <c r="HP14" s="91"/>
      <c r="HQ14" s="91"/>
      <c r="HR14" s="109"/>
      <c r="HS14" s="110"/>
      <c r="HT14" s="111"/>
      <c r="HU14" s="112"/>
      <c r="HV14" s="112"/>
      <c r="HW14" s="92"/>
      <c r="HX14" s="92"/>
      <c r="HY14" s="91"/>
      <c r="HZ14" s="91"/>
      <c r="IA14" s="109"/>
      <c r="IB14" s="110"/>
      <c r="IC14" s="111"/>
      <c r="ID14" s="112"/>
      <c r="IE14" s="112"/>
      <c r="IF14" s="92"/>
      <c r="IG14" s="92"/>
      <c r="IH14" s="91"/>
      <c r="II14" s="91"/>
      <c r="IJ14" s="109"/>
      <c r="IK14" s="110"/>
      <c r="IL14" s="111"/>
      <c r="IM14" s="112"/>
      <c r="IN14" s="112"/>
      <c r="IO14" s="92"/>
      <c r="IP14" s="92"/>
      <c r="IQ14" s="91"/>
      <c r="IR14" s="91"/>
      <c r="IS14" s="109"/>
      <c r="IT14" s="110"/>
      <c r="IU14" s="111"/>
      <c r="IV14" s="112"/>
    </row>
    <row r="15" spans="1:256" s="53" customFormat="1" ht="15.75">
      <c r="A15" s="109"/>
      <c r="B15" s="110"/>
      <c r="C15" s="111"/>
      <c r="D15" s="112"/>
      <c r="E15" s="112"/>
      <c r="F15" s="92"/>
      <c r="G15" s="92"/>
      <c r="H15" s="91"/>
      <c r="I15" s="91"/>
      <c r="J15" s="109"/>
      <c r="K15" s="110"/>
      <c r="L15" s="111"/>
      <c r="M15" s="112"/>
      <c r="N15" s="112"/>
      <c r="O15" s="92"/>
      <c r="P15" s="92"/>
      <c r="Q15" s="91"/>
      <c r="R15" s="91"/>
      <c r="S15" s="109"/>
      <c r="T15" s="110"/>
      <c r="U15" s="111"/>
      <c r="V15" s="112"/>
      <c r="W15" s="112"/>
      <c r="X15" s="92"/>
      <c r="Y15" s="92"/>
      <c r="Z15" s="91"/>
      <c r="AA15" s="91"/>
      <c r="AB15" s="109"/>
      <c r="AC15" s="110"/>
      <c r="AD15" s="111"/>
      <c r="AE15" s="112"/>
      <c r="AF15" s="112"/>
      <c r="AG15" s="92"/>
      <c r="AH15" s="92"/>
      <c r="AI15" s="91"/>
      <c r="AJ15" s="91"/>
      <c r="AK15" s="109"/>
      <c r="AL15" s="110"/>
      <c r="AM15" s="111"/>
      <c r="AN15" s="112"/>
      <c r="AO15" s="112"/>
      <c r="AP15" s="92"/>
      <c r="AQ15" s="92"/>
      <c r="AR15" s="91"/>
      <c r="AS15" s="91"/>
      <c r="AT15" s="109"/>
      <c r="AU15" s="110"/>
      <c r="AV15" s="111"/>
      <c r="AW15" s="112"/>
      <c r="AX15" s="112"/>
      <c r="AY15" s="92"/>
      <c r="AZ15" s="92"/>
      <c r="BA15" s="91"/>
      <c r="BB15" s="91"/>
      <c r="BC15" s="109"/>
      <c r="BD15" s="110"/>
      <c r="BE15" s="111"/>
      <c r="BF15" s="112"/>
      <c r="BG15" s="112"/>
      <c r="BH15" s="92"/>
      <c r="BI15" s="92"/>
      <c r="BJ15" s="91"/>
      <c r="BK15" s="91"/>
      <c r="BL15" s="109"/>
      <c r="BM15" s="110"/>
      <c r="BN15" s="111"/>
      <c r="BO15" s="112"/>
      <c r="BP15" s="112"/>
      <c r="BQ15" s="92"/>
      <c r="BR15" s="92"/>
      <c r="BS15" s="91"/>
      <c r="BT15" s="91"/>
      <c r="BU15" s="109"/>
      <c r="BV15" s="110"/>
      <c r="BW15" s="111"/>
      <c r="BX15" s="112"/>
      <c r="BY15" s="112"/>
      <c r="BZ15" s="92"/>
      <c r="CA15" s="92"/>
      <c r="CB15" s="91"/>
      <c r="CC15" s="91"/>
      <c r="CD15" s="109"/>
      <c r="CE15" s="110"/>
      <c r="CF15" s="111"/>
      <c r="CG15" s="112"/>
      <c r="CH15" s="112"/>
      <c r="CI15" s="92"/>
      <c r="CJ15" s="92"/>
      <c r="CK15" s="91"/>
      <c r="CL15" s="91"/>
      <c r="CM15" s="109"/>
      <c r="CN15" s="110"/>
      <c r="CO15" s="111"/>
      <c r="CP15" s="112"/>
      <c r="CQ15" s="112"/>
      <c r="CR15" s="92"/>
      <c r="CS15" s="92"/>
      <c r="CT15" s="91"/>
      <c r="CU15" s="91"/>
      <c r="CV15" s="109"/>
      <c r="CW15" s="110"/>
      <c r="CX15" s="111"/>
      <c r="CY15" s="112"/>
      <c r="CZ15" s="112"/>
      <c r="DA15" s="92"/>
      <c r="DB15" s="92"/>
      <c r="DC15" s="91"/>
      <c r="DD15" s="91"/>
      <c r="DE15" s="109"/>
      <c r="DF15" s="110"/>
      <c r="DG15" s="111"/>
      <c r="DH15" s="112"/>
      <c r="DI15" s="112"/>
      <c r="DJ15" s="92"/>
      <c r="DK15" s="92"/>
      <c r="DL15" s="91"/>
      <c r="DM15" s="91"/>
      <c r="DN15" s="109"/>
      <c r="DO15" s="110"/>
      <c r="DP15" s="111"/>
      <c r="DQ15" s="112"/>
      <c r="DR15" s="112"/>
      <c r="DS15" s="92"/>
      <c r="DT15" s="92"/>
      <c r="DU15" s="91"/>
      <c r="DV15" s="91"/>
      <c r="DW15" s="109"/>
      <c r="DX15" s="110"/>
      <c r="DY15" s="111"/>
      <c r="DZ15" s="112"/>
      <c r="EA15" s="112"/>
      <c r="EB15" s="92"/>
      <c r="EC15" s="92"/>
      <c r="ED15" s="91"/>
      <c r="EE15" s="91"/>
      <c r="EF15" s="109"/>
      <c r="EG15" s="110"/>
      <c r="EH15" s="111"/>
      <c r="EI15" s="112"/>
      <c r="EJ15" s="112"/>
      <c r="EK15" s="92"/>
      <c r="EL15" s="92"/>
      <c r="EM15" s="91"/>
      <c r="EN15" s="91"/>
      <c r="EO15" s="109"/>
      <c r="EP15" s="110"/>
      <c r="EQ15" s="111"/>
      <c r="ER15" s="112"/>
      <c r="ES15" s="112"/>
      <c r="ET15" s="92"/>
      <c r="EU15" s="92"/>
      <c r="EV15" s="91"/>
      <c r="EW15" s="91"/>
      <c r="EX15" s="109"/>
      <c r="EY15" s="110"/>
      <c r="EZ15" s="111"/>
      <c r="FA15" s="112"/>
      <c r="FB15" s="112"/>
      <c r="FC15" s="92"/>
      <c r="FD15" s="92"/>
      <c r="FE15" s="91"/>
      <c r="FF15" s="91"/>
      <c r="FG15" s="109"/>
      <c r="FH15" s="110"/>
      <c r="FI15" s="111"/>
      <c r="FJ15" s="112"/>
      <c r="FK15" s="112"/>
      <c r="FL15" s="92"/>
      <c r="FM15" s="92"/>
      <c r="FN15" s="91"/>
      <c r="FO15" s="91"/>
      <c r="FP15" s="109"/>
      <c r="FQ15" s="110"/>
      <c r="FR15" s="111"/>
      <c r="FS15" s="112"/>
      <c r="FT15" s="112"/>
      <c r="FU15" s="92"/>
      <c r="FV15" s="92"/>
      <c r="FW15" s="91"/>
      <c r="FX15" s="91"/>
      <c r="FY15" s="109"/>
      <c r="FZ15" s="110"/>
      <c r="GA15" s="111"/>
      <c r="GB15" s="112"/>
      <c r="GC15" s="112"/>
      <c r="GD15" s="92"/>
      <c r="GE15" s="92"/>
      <c r="GF15" s="91"/>
      <c r="GG15" s="91"/>
      <c r="GH15" s="109"/>
      <c r="GI15" s="110"/>
      <c r="GJ15" s="111"/>
      <c r="GK15" s="112"/>
      <c r="GL15" s="112"/>
      <c r="GM15" s="92"/>
      <c r="GN15" s="92"/>
      <c r="GO15" s="91"/>
      <c r="GP15" s="91"/>
      <c r="GQ15" s="109"/>
      <c r="GR15" s="110"/>
      <c r="GS15" s="111"/>
      <c r="GT15" s="112"/>
      <c r="GU15" s="112"/>
      <c r="GV15" s="92"/>
      <c r="GW15" s="92"/>
      <c r="GX15" s="91"/>
      <c r="GY15" s="91"/>
      <c r="GZ15" s="109"/>
      <c r="HA15" s="110"/>
      <c r="HB15" s="111"/>
      <c r="HC15" s="112"/>
      <c r="HD15" s="112"/>
      <c r="HE15" s="92"/>
      <c r="HF15" s="92"/>
      <c r="HG15" s="91"/>
      <c r="HH15" s="91"/>
      <c r="HI15" s="109"/>
      <c r="HJ15" s="110"/>
      <c r="HK15" s="111"/>
      <c r="HL15" s="112"/>
      <c r="HM15" s="112"/>
      <c r="HN15" s="92"/>
      <c r="HO15" s="92"/>
      <c r="HP15" s="91"/>
      <c r="HQ15" s="91"/>
      <c r="HR15" s="109"/>
      <c r="HS15" s="110"/>
      <c r="HT15" s="111"/>
      <c r="HU15" s="112"/>
      <c r="HV15" s="112"/>
      <c r="HW15" s="92"/>
      <c r="HX15" s="92"/>
      <c r="HY15" s="91"/>
      <c r="HZ15" s="91"/>
      <c r="IA15" s="109"/>
      <c r="IB15" s="110"/>
      <c r="IC15" s="111"/>
      <c r="ID15" s="112"/>
      <c r="IE15" s="112"/>
      <c r="IF15" s="92"/>
      <c r="IG15" s="92"/>
      <c r="IH15" s="91"/>
      <c r="II15" s="91"/>
      <c r="IJ15" s="109"/>
      <c r="IK15" s="110"/>
      <c r="IL15" s="111"/>
      <c r="IM15" s="112"/>
      <c r="IN15" s="112"/>
      <c r="IO15" s="92"/>
      <c r="IP15" s="92"/>
      <c r="IQ15" s="91"/>
      <c r="IR15" s="91"/>
      <c r="IS15" s="109"/>
      <c r="IT15" s="110"/>
      <c r="IU15" s="111"/>
      <c r="IV15" s="112"/>
    </row>
    <row r="16" spans="1:256" s="53" customFormat="1" ht="15.75">
      <c r="A16" s="92"/>
      <c r="B16" s="111"/>
      <c r="C16" s="111"/>
      <c r="D16" s="111"/>
      <c r="E16" s="112"/>
      <c r="F16" s="52"/>
      <c r="G16" s="52"/>
      <c r="H16" s="52"/>
      <c r="I16" s="52"/>
      <c r="J16" s="92"/>
      <c r="K16" s="111"/>
      <c r="L16" s="111"/>
      <c r="M16" s="111"/>
      <c r="N16" s="112"/>
      <c r="O16" s="52"/>
      <c r="P16" s="52"/>
      <c r="Q16" s="52"/>
      <c r="R16" s="52"/>
      <c r="S16" s="92"/>
      <c r="T16" s="111"/>
      <c r="U16" s="111"/>
      <c r="V16" s="111"/>
      <c r="W16" s="112"/>
      <c r="X16" s="52"/>
      <c r="Y16" s="52"/>
      <c r="Z16" s="52"/>
      <c r="AA16" s="52"/>
      <c r="AB16" s="92"/>
      <c r="AC16" s="111"/>
      <c r="AD16" s="111"/>
      <c r="AE16" s="111"/>
      <c r="AF16" s="112"/>
      <c r="AG16" s="52"/>
      <c r="AH16" s="52"/>
      <c r="AI16" s="52"/>
      <c r="AJ16" s="52"/>
      <c r="AK16" s="92"/>
      <c r="AL16" s="111"/>
      <c r="AM16" s="111"/>
      <c r="AN16" s="111"/>
      <c r="AO16" s="112"/>
      <c r="AP16" s="52"/>
      <c r="AQ16" s="52"/>
      <c r="AR16" s="52"/>
      <c r="AS16" s="52"/>
      <c r="AT16" s="92"/>
      <c r="AU16" s="111"/>
      <c r="AV16" s="111"/>
      <c r="AW16" s="111"/>
      <c r="AX16" s="112"/>
      <c r="AY16" s="52"/>
      <c r="AZ16" s="52"/>
      <c r="BA16" s="52"/>
      <c r="BB16" s="52"/>
      <c r="BC16" s="92"/>
      <c r="BD16" s="111"/>
      <c r="BE16" s="111"/>
      <c r="BF16" s="111"/>
      <c r="BG16" s="112"/>
      <c r="BH16" s="52"/>
      <c r="BI16" s="52"/>
      <c r="BJ16" s="52"/>
      <c r="BK16" s="52"/>
      <c r="BL16" s="92"/>
      <c r="BM16" s="111"/>
      <c r="BN16" s="111"/>
      <c r="BO16" s="111"/>
      <c r="BP16" s="112"/>
      <c r="BQ16" s="52"/>
      <c r="BR16" s="52"/>
      <c r="BS16" s="52"/>
      <c r="BT16" s="52"/>
      <c r="BU16" s="92"/>
      <c r="BV16" s="111"/>
      <c r="BW16" s="111"/>
      <c r="BX16" s="111"/>
      <c r="BY16" s="112"/>
      <c r="BZ16" s="52"/>
      <c r="CA16" s="52"/>
      <c r="CB16" s="52"/>
      <c r="CC16" s="52"/>
      <c r="CD16" s="92"/>
      <c r="CE16" s="111"/>
      <c r="CF16" s="111"/>
      <c r="CG16" s="111"/>
      <c r="CH16" s="112"/>
      <c r="CI16" s="52"/>
      <c r="CJ16" s="52"/>
      <c r="CK16" s="52"/>
      <c r="CL16" s="52"/>
      <c r="CM16" s="92"/>
      <c r="CN16" s="111"/>
      <c r="CO16" s="111"/>
      <c r="CP16" s="111"/>
      <c r="CQ16" s="112"/>
      <c r="CR16" s="52"/>
      <c r="CS16" s="52"/>
      <c r="CT16" s="52"/>
      <c r="CU16" s="52"/>
      <c r="CV16" s="92"/>
      <c r="CW16" s="111"/>
      <c r="CX16" s="111"/>
      <c r="CY16" s="111"/>
      <c r="CZ16" s="112"/>
      <c r="DA16" s="52"/>
      <c r="DB16" s="52"/>
      <c r="DC16" s="52"/>
      <c r="DD16" s="52"/>
      <c r="DE16" s="92"/>
      <c r="DF16" s="111"/>
      <c r="DG16" s="111"/>
      <c r="DH16" s="111"/>
      <c r="DI16" s="112"/>
      <c r="DJ16" s="52"/>
      <c r="DK16" s="52"/>
      <c r="DL16" s="52"/>
      <c r="DM16" s="52"/>
      <c r="DN16" s="92"/>
      <c r="DO16" s="111"/>
      <c r="DP16" s="111"/>
      <c r="DQ16" s="111"/>
      <c r="DR16" s="112"/>
      <c r="DS16" s="52"/>
      <c r="DT16" s="52"/>
      <c r="DU16" s="52"/>
      <c r="DV16" s="52"/>
      <c r="DW16" s="92"/>
      <c r="DX16" s="111"/>
      <c r="DY16" s="111"/>
      <c r="DZ16" s="111"/>
      <c r="EA16" s="112"/>
      <c r="EB16" s="52"/>
      <c r="EC16" s="52"/>
      <c r="ED16" s="52"/>
      <c r="EE16" s="52"/>
      <c r="EF16" s="92"/>
      <c r="EG16" s="111"/>
      <c r="EH16" s="111"/>
      <c r="EI16" s="111"/>
      <c r="EJ16" s="112"/>
      <c r="EK16" s="52"/>
      <c r="EL16" s="52"/>
      <c r="EM16" s="52"/>
      <c r="EN16" s="52"/>
      <c r="EO16" s="92"/>
      <c r="EP16" s="111"/>
      <c r="EQ16" s="111"/>
      <c r="ER16" s="111"/>
      <c r="ES16" s="112"/>
      <c r="ET16" s="52"/>
      <c r="EU16" s="52"/>
      <c r="EV16" s="52"/>
      <c r="EW16" s="52"/>
      <c r="EX16" s="92"/>
      <c r="EY16" s="111"/>
      <c r="EZ16" s="111"/>
      <c r="FA16" s="111"/>
      <c r="FB16" s="112"/>
      <c r="FC16" s="52"/>
      <c r="FD16" s="52"/>
      <c r="FE16" s="52"/>
      <c r="FF16" s="52"/>
      <c r="FG16" s="92"/>
      <c r="FH16" s="111"/>
      <c r="FI16" s="111"/>
      <c r="FJ16" s="111"/>
      <c r="FK16" s="112"/>
      <c r="FL16" s="52"/>
      <c r="FM16" s="52"/>
      <c r="FN16" s="52"/>
      <c r="FO16" s="52"/>
      <c r="FP16" s="92"/>
      <c r="FQ16" s="111"/>
      <c r="FR16" s="111"/>
      <c r="FS16" s="111"/>
      <c r="FT16" s="112"/>
      <c r="FU16" s="52"/>
      <c r="FV16" s="52"/>
      <c r="FW16" s="52"/>
      <c r="FX16" s="52"/>
      <c r="FY16" s="92"/>
      <c r="FZ16" s="111"/>
      <c r="GA16" s="111"/>
      <c r="GB16" s="111"/>
      <c r="GC16" s="112"/>
      <c r="GD16" s="52"/>
      <c r="GE16" s="52"/>
      <c r="GF16" s="52"/>
      <c r="GG16" s="52"/>
      <c r="GH16" s="92"/>
      <c r="GI16" s="111"/>
      <c r="GJ16" s="111"/>
      <c r="GK16" s="111"/>
      <c r="GL16" s="112"/>
      <c r="GM16" s="52"/>
      <c r="GN16" s="52"/>
      <c r="GO16" s="52"/>
      <c r="GP16" s="52"/>
      <c r="GQ16" s="92"/>
      <c r="GR16" s="111"/>
      <c r="GS16" s="111"/>
      <c r="GT16" s="111"/>
      <c r="GU16" s="112"/>
      <c r="GV16" s="52"/>
      <c r="GW16" s="52"/>
      <c r="GX16" s="52"/>
      <c r="GY16" s="52"/>
      <c r="GZ16" s="92"/>
      <c r="HA16" s="111"/>
      <c r="HB16" s="111"/>
      <c r="HC16" s="111"/>
      <c r="HD16" s="112"/>
      <c r="HE16" s="52"/>
      <c r="HF16" s="52"/>
      <c r="HG16" s="52"/>
      <c r="HH16" s="52"/>
      <c r="HI16" s="92"/>
      <c r="HJ16" s="111"/>
      <c r="HK16" s="111"/>
      <c r="HL16" s="111"/>
      <c r="HM16" s="112"/>
      <c r="HN16" s="52"/>
      <c r="HO16" s="52"/>
      <c r="HP16" s="52"/>
      <c r="HQ16" s="52"/>
      <c r="HR16" s="92"/>
      <c r="HS16" s="111"/>
      <c r="HT16" s="111"/>
      <c r="HU16" s="111"/>
      <c r="HV16" s="112"/>
      <c r="HW16" s="52"/>
      <c r="HX16" s="52"/>
      <c r="HY16" s="52"/>
      <c r="HZ16" s="52"/>
      <c r="IA16" s="92"/>
      <c r="IB16" s="111"/>
      <c r="IC16" s="111"/>
      <c r="ID16" s="111"/>
      <c r="IE16" s="112"/>
      <c r="IF16" s="52"/>
      <c r="IG16" s="52"/>
      <c r="IH16" s="52"/>
      <c r="II16" s="52"/>
      <c r="IJ16" s="92"/>
      <c r="IK16" s="111"/>
      <c r="IL16" s="111"/>
      <c r="IM16" s="111"/>
      <c r="IN16" s="112"/>
      <c r="IO16" s="52"/>
      <c r="IP16" s="52"/>
      <c r="IQ16" s="52"/>
      <c r="IR16" s="52"/>
      <c r="IS16" s="92"/>
      <c r="IT16" s="111"/>
      <c r="IU16" s="111"/>
      <c r="IV16" s="111"/>
    </row>
    <row r="17" spans="1:256" s="53" customFormat="1" ht="15.75">
      <c r="A17" s="109"/>
      <c r="B17" s="110"/>
      <c r="C17" s="111"/>
      <c r="D17" s="112"/>
      <c r="E17" s="112"/>
      <c r="F17" s="92"/>
      <c r="G17" s="92"/>
      <c r="H17" s="91"/>
      <c r="I17" s="91"/>
      <c r="J17" s="109"/>
      <c r="K17" s="110"/>
      <c r="L17" s="111"/>
      <c r="M17" s="112"/>
      <c r="N17" s="112"/>
      <c r="O17" s="92"/>
      <c r="P17" s="92"/>
      <c r="Q17" s="91"/>
      <c r="R17" s="91"/>
      <c r="S17" s="109"/>
      <c r="T17" s="110"/>
      <c r="U17" s="111"/>
      <c r="V17" s="112"/>
      <c r="W17" s="112"/>
      <c r="X17" s="92"/>
      <c r="Y17" s="92"/>
      <c r="Z17" s="91"/>
      <c r="AA17" s="91"/>
      <c r="AB17" s="109"/>
      <c r="AC17" s="110"/>
      <c r="AD17" s="111"/>
      <c r="AE17" s="112"/>
      <c r="AF17" s="112"/>
      <c r="AG17" s="92"/>
      <c r="AH17" s="92"/>
      <c r="AI17" s="91"/>
      <c r="AJ17" s="91"/>
      <c r="AK17" s="109"/>
      <c r="AL17" s="110"/>
      <c r="AM17" s="111"/>
      <c r="AN17" s="112"/>
      <c r="AO17" s="112"/>
      <c r="AP17" s="92"/>
      <c r="AQ17" s="92"/>
      <c r="AR17" s="91"/>
      <c r="AS17" s="91"/>
      <c r="AT17" s="109"/>
      <c r="AU17" s="110"/>
      <c r="AV17" s="111"/>
      <c r="AW17" s="112"/>
      <c r="AX17" s="112"/>
      <c r="AY17" s="92"/>
      <c r="AZ17" s="92"/>
      <c r="BA17" s="91"/>
      <c r="BB17" s="91"/>
      <c r="BC17" s="109"/>
      <c r="BD17" s="110"/>
      <c r="BE17" s="111"/>
      <c r="BF17" s="112"/>
      <c r="BG17" s="112"/>
      <c r="BH17" s="92"/>
      <c r="BI17" s="92"/>
      <c r="BJ17" s="91"/>
      <c r="BK17" s="91"/>
      <c r="BL17" s="109"/>
      <c r="BM17" s="110"/>
      <c r="BN17" s="111"/>
      <c r="BO17" s="112"/>
      <c r="BP17" s="112"/>
      <c r="BQ17" s="92"/>
      <c r="BR17" s="92"/>
      <c r="BS17" s="91"/>
      <c r="BT17" s="91"/>
      <c r="BU17" s="109"/>
      <c r="BV17" s="110"/>
      <c r="BW17" s="111"/>
      <c r="BX17" s="112"/>
      <c r="BY17" s="112"/>
      <c r="BZ17" s="92"/>
      <c r="CA17" s="92"/>
      <c r="CB17" s="91"/>
      <c r="CC17" s="91"/>
      <c r="CD17" s="109"/>
      <c r="CE17" s="110"/>
      <c r="CF17" s="111"/>
      <c r="CG17" s="112"/>
      <c r="CH17" s="112"/>
      <c r="CI17" s="92"/>
      <c r="CJ17" s="92"/>
      <c r="CK17" s="91"/>
      <c r="CL17" s="91"/>
      <c r="CM17" s="109"/>
      <c r="CN17" s="110"/>
      <c r="CO17" s="111"/>
      <c r="CP17" s="112"/>
      <c r="CQ17" s="112"/>
      <c r="CR17" s="92"/>
      <c r="CS17" s="92"/>
      <c r="CT17" s="91"/>
      <c r="CU17" s="91"/>
      <c r="CV17" s="109"/>
      <c r="CW17" s="110"/>
      <c r="CX17" s="111"/>
      <c r="CY17" s="112"/>
      <c r="CZ17" s="112"/>
      <c r="DA17" s="92"/>
      <c r="DB17" s="92"/>
      <c r="DC17" s="91"/>
      <c r="DD17" s="91"/>
      <c r="DE17" s="109"/>
      <c r="DF17" s="110"/>
      <c r="DG17" s="111"/>
      <c r="DH17" s="112"/>
      <c r="DI17" s="112"/>
      <c r="DJ17" s="92"/>
      <c r="DK17" s="92"/>
      <c r="DL17" s="91"/>
      <c r="DM17" s="91"/>
      <c r="DN17" s="109"/>
      <c r="DO17" s="110"/>
      <c r="DP17" s="111"/>
      <c r="DQ17" s="112"/>
      <c r="DR17" s="112"/>
      <c r="DS17" s="92"/>
      <c r="DT17" s="92"/>
      <c r="DU17" s="91"/>
      <c r="DV17" s="91"/>
      <c r="DW17" s="109"/>
      <c r="DX17" s="110"/>
      <c r="DY17" s="111"/>
      <c r="DZ17" s="112"/>
      <c r="EA17" s="112"/>
      <c r="EB17" s="92"/>
      <c r="EC17" s="92"/>
      <c r="ED17" s="91"/>
      <c r="EE17" s="91"/>
      <c r="EF17" s="109"/>
      <c r="EG17" s="110"/>
      <c r="EH17" s="111"/>
      <c r="EI17" s="112"/>
      <c r="EJ17" s="112"/>
      <c r="EK17" s="92"/>
      <c r="EL17" s="92"/>
      <c r="EM17" s="91"/>
      <c r="EN17" s="91"/>
      <c r="EO17" s="109"/>
      <c r="EP17" s="110"/>
      <c r="EQ17" s="111"/>
      <c r="ER17" s="112"/>
      <c r="ES17" s="112"/>
      <c r="ET17" s="92"/>
      <c r="EU17" s="92"/>
      <c r="EV17" s="91"/>
      <c r="EW17" s="91"/>
      <c r="EX17" s="109"/>
      <c r="EY17" s="110"/>
      <c r="EZ17" s="111"/>
      <c r="FA17" s="112"/>
      <c r="FB17" s="112"/>
      <c r="FC17" s="92"/>
      <c r="FD17" s="92"/>
      <c r="FE17" s="91"/>
      <c r="FF17" s="91"/>
      <c r="FG17" s="109"/>
      <c r="FH17" s="110"/>
      <c r="FI17" s="111"/>
      <c r="FJ17" s="112"/>
      <c r="FK17" s="112"/>
      <c r="FL17" s="92"/>
      <c r="FM17" s="92"/>
      <c r="FN17" s="91"/>
      <c r="FO17" s="91"/>
      <c r="FP17" s="109"/>
      <c r="FQ17" s="110"/>
      <c r="FR17" s="111"/>
      <c r="FS17" s="112"/>
      <c r="FT17" s="112"/>
      <c r="FU17" s="92"/>
      <c r="FV17" s="92"/>
      <c r="FW17" s="91"/>
      <c r="FX17" s="91"/>
      <c r="FY17" s="109"/>
      <c r="FZ17" s="110"/>
      <c r="GA17" s="111"/>
      <c r="GB17" s="112"/>
      <c r="GC17" s="112"/>
      <c r="GD17" s="92"/>
      <c r="GE17" s="92"/>
      <c r="GF17" s="91"/>
      <c r="GG17" s="91"/>
      <c r="GH17" s="109"/>
      <c r="GI17" s="110"/>
      <c r="GJ17" s="111"/>
      <c r="GK17" s="112"/>
      <c r="GL17" s="112"/>
      <c r="GM17" s="92"/>
      <c r="GN17" s="92"/>
      <c r="GO17" s="91"/>
      <c r="GP17" s="91"/>
      <c r="GQ17" s="109"/>
      <c r="GR17" s="110"/>
      <c r="GS17" s="111"/>
      <c r="GT17" s="112"/>
      <c r="GU17" s="112"/>
      <c r="GV17" s="92"/>
      <c r="GW17" s="92"/>
      <c r="GX17" s="91"/>
      <c r="GY17" s="91"/>
      <c r="GZ17" s="109"/>
      <c r="HA17" s="110"/>
      <c r="HB17" s="111"/>
      <c r="HC17" s="112"/>
      <c r="HD17" s="112"/>
      <c r="HE17" s="92"/>
      <c r="HF17" s="92"/>
      <c r="HG17" s="91"/>
      <c r="HH17" s="91"/>
      <c r="HI17" s="109"/>
      <c r="HJ17" s="110"/>
      <c r="HK17" s="111"/>
      <c r="HL17" s="112"/>
      <c r="HM17" s="112"/>
      <c r="HN17" s="92"/>
      <c r="HO17" s="92"/>
      <c r="HP17" s="91"/>
      <c r="HQ17" s="91"/>
      <c r="HR17" s="109"/>
      <c r="HS17" s="110"/>
      <c r="HT17" s="111"/>
      <c r="HU17" s="112"/>
      <c r="HV17" s="112"/>
      <c r="HW17" s="92"/>
      <c r="HX17" s="92"/>
      <c r="HY17" s="91"/>
      <c r="HZ17" s="91"/>
      <c r="IA17" s="109"/>
      <c r="IB17" s="110"/>
      <c r="IC17" s="111"/>
      <c r="ID17" s="112"/>
      <c r="IE17" s="112"/>
      <c r="IF17" s="92"/>
      <c r="IG17" s="92"/>
      <c r="IH17" s="91"/>
      <c r="II17" s="91"/>
      <c r="IJ17" s="109"/>
      <c r="IK17" s="110"/>
      <c r="IL17" s="111"/>
      <c r="IM17" s="112"/>
      <c r="IN17" s="112"/>
      <c r="IO17" s="92"/>
      <c r="IP17" s="92"/>
      <c r="IQ17" s="91"/>
      <c r="IR17" s="91"/>
      <c r="IS17" s="109"/>
      <c r="IT17" s="110"/>
      <c r="IU17" s="111"/>
      <c r="IV17" s="112"/>
    </row>
    <row r="18" spans="1:256" s="53" customFormat="1" ht="15.75">
      <c r="A18" s="109"/>
      <c r="B18" s="110"/>
      <c r="C18" s="111"/>
      <c r="D18" s="112"/>
      <c r="E18" s="112"/>
      <c r="F18" s="92"/>
      <c r="G18" s="92"/>
      <c r="H18" s="91"/>
      <c r="I18" s="91"/>
      <c r="J18" s="109"/>
      <c r="K18" s="110"/>
      <c r="L18" s="111"/>
      <c r="M18" s="112"/>
      <c r="N18" s="112"/>
      <c r="O18" s="92"/>
      <c r="P18" s="92"/>
      <c r="Q18" s="91"/>
      <c r="R18" s="91"/>
      <c r="S18" s="109"/>
      <c r="T18" s="110"/>
      <c r="U18" s="111"/>
      <c r="V18" s="112"/>
      <c r="W18" s="112"/>
      <c r="X18" s="92"/>
      <c r="Y18" s="92"/>
      <c r="Z18" s="91"/>
      <c r="AA18" s="91"/>
      <c r="AB18" s="109"/>
      <c r="AC18" s="110"/>
      <c r="AD18" s="111"/>
      <c r="AE18" s="112"/>
      <c r="AF18" s="112"/>
      <c r="AG18" s="92"/>
      <c r="AH18" s="92"/>
      <c r="AI18" s="91"/>
      <c r="AJ18" s="91"/>
      <c r="AK18" s="109"/>
      <c r="AL18" s="110"/>
      <c r="AM18" s="111"/>
      <c r="AN18" s="112"/>
      <c r="AO18" s="112"/>
      <c r="AP18" s="92"/>
      <c r="AQ18" s="92"/>
      <c r="AR18" s="91"/>
      <c r="AS18" s="91"/>
      <c r="AT18" s="109"/>
      <c r="AU18" s="110"/>
      <c r="AV18" s="111"/>
      <c r="AW18" s="112"/>
      <c r="AX18" s="112"/>
      <c r="AY18" s="92"/>
      <c r="AZ18" s="92"/>
      <c r="BA18" s="91"/>
      <c r="BB18" s="91"/>
      <c r="BC18" s="109"/>
      <c r="BD18" s="110"/>
      <c r="BE18" s="111"/>
      <c r="BF18" s="112"/>
      <c r="BG18" s="112"/>
      <c r="BH18" s="92"/>
      <c r="BI18" s="92"/>
      <c r="BJ18" s="91"/>
      <c r="BK18" s="91"/>
      <c r="BL18" s="109"/>
      <c r="BM18" s="110"/>
      <c r="BN18" s="111"/>
      <c r="BO18" s="112"/>
      <c r="BP18" s="112"/>
      <c r="BQ18" s="92"/>
      <c r="BR18" s="92"/>
      <c r="BS18" s="91"/>
      <c r="BT18" s="91"/>
      <c r="BU18" s="109"/>
      <c r="BV18" s="110"/>
      <c r="BW18" s="111"/>
      <c r="BX18" s="112"/>
      <c r="BY18" s="112"/>
      <c r="BZ18" s="92"/>
      <c r="CA18" s="92"/>
      <c r="CB18" s="91"/>
      <c r="CC18" s="91"/>
      <c r="CD18" s="109"/>
      <c r="CE18" s="110"/>
      <c r="CF18" s="111"/>
      <c r="CG18" s="112"/>
      <c r="CH18" s="112"/>
      <c r="CI18" s="92"/>
      <c r="CJ18" s="92"/>
      <c r="CK18" s="91"/>
      <c r="CL18" s="91"/>
      <c r="CM18" s="109"/>
      <c r="CN18" s="110"/>
      <c r="CO18" s="111"/>
      <c r="CP18" s="112"/>
      <c r="CQ18" s="112"/>
      <c r="CR18" s="92"/>
      <c r="CS18" s="92"/>
      <c r="CT18" s="91"/>
      <c r="CU18" s="91"/>
      <c r="CV18" s="109"/>
      <c r="CW18" s="110"/>
      <c r="CX18" s="111"/>
      <c r="CY18" s="112"/>
      <c r="CZ18" s="112"/>
      <c r="DA18" s="92"/>
      <c r="DB18" s="92"/>
      <c r="DC18" s="91"/>
      <c r="DD18" s="91"/>
      <c r="DE18" s="109"/>
      <c r="DF18" s="110"/>
      <c r="DG18" s="111"/>
      <c r="DH18" s="112"/>
      <c r="DI18" s="112"/>
      <c r="DJ18" s="92"/>
      <c r="DK18" s="92"/>
      <c r="DL18" s="91"/>
      <c r="DM18" s="91"/>
      <c r="DN18" s="109"/>
      <c r="DO18" s="110"/>
      <c r="DP18" s="111"/>
      <c r="DQ18" s="112"/>
      <c r="DR18" s="112"/>
      <c r="DS18" s="92"/>
      <c r="DT18" s="92"/>
      <c r="DU18" s="91"/>
      <c r="DV18" s="91"/>
      <c r="DW18" s="109"/>
      <c r="DX18" s="110"/>
      <c r="DY18" s="111"/>
      <c r="DZ18" s="112"/>
      <c r="EA18" s="112"/>
      <c r="EB18" s="92"/>
      <c r="EC18" s="92"/>
      <c r="ED18" s="91"/>
      <c r="EE18" s="91"/>
      <c r="EF18" s="109"/>
      <c r="EG18" s="110"/>
      <c r="EH18" s="111"/>
      <c r="EI18" s="112"/>
      <c r="EJ18" s="112"/>
      <c r="EK18" s="92"/>
      <c r="EL18" s="92"/>
      <c r="EM18" s="91"/>
      <c r="EN18" s="91"/>
      <c r="EO18" s="109"/>
      <c r="EP18" s="110"/>
      <c r="EQ18" s="111"/>
      <c r="ER18" s="112"/>
      <c r="ES18" s="112"/>
      <c r="ET18" s="92"/>
      <c r="EU18" s="92"/>
      <c r="EV18" s="91"/>
      <c r="EW18" s="91"/>
      <c r="EX18" s="109"/>
      <c r="EY18" s="110"/>
      <c r="EZ18" s="111"/>
      <c r="FA18" s="112"/>
      <c r="FB18" s="112"/>
      <c r="FC18" s="92"/>
      <c r="FD18" s="92"/>
      <c r="FE18" s="91"/>
      <c r="FF18" s="91"/>
      <c r="FG18" s="109"/>
      <c r="FH18" s="110"/>
      <c r="FI18" s="111"/>
      <c r="FJ18" s="112"/>
      <c r="FK18" s="112"/>
      <c r="FL18" s="92"/>
      <c r="FM18" s="92"/>
      <c r="FN18" s="91"/>
      <c r="FO18" s="91"/>
      <c r="FP18" s="109"/>
      <c r="FQ18" s="110"/>
      <c r="FR18" s="111"/>
      <c r="FS18" s="112"/>
      <c r="FT18" s="112"/>
      <c r="FU18" s="92"/>
      <c r="FV18" s="92"/>
      <c r="FW18" s="91"/>
      <c r="FX18" s="91"/>
      <c r="FY18" s="109"/>
      <c r="FZ18" s="110"/>
      <c r="GA18" s="111"/>
      <c r="GB18" s="112"/>
      <c r="GC18" s="112"/>
      <c r="GD18" s="92"/>
      <c r="GE18" s="92"/>
      <c r="GF18" s="91"/>
      <c r="GG18" s="91"/>
      <c r="GH18" s="109"/>
      <c r="GI18" s="110"/>
      <c r="GJ18" s="111"/>
      <c r="GK18" s="112"/>
      <c r="GL18" s="112"/>
      <c r="GM18" s="92"/>
      <c r="GN18" s="92"/>
      <c r="GO18" s="91"/>
      <c r="GP18" s="91"/>
      <c r="GQ18" s="109"/>
      <c r="GR18" s="110"/>
      <c r="GS18" s="111"/>
      <c r="GT18" s="112"/>
      <c r="GU18" s="112"/>
      <c r="GV18" s="92"/>
      <c r="GW18" s="92"/>
      <c r="GX18" s="91"/>
      <c r="GY18" s="91"/>
      <c r="GZ18" s="109"/>
      <c r="HA18" s="110"/>
      <c r="HB18" s="111"/>
      <c r="HC18" s="112"/>
      <c r="HD18" s="112"/>
      <c r="HE18" s="92"/>
      <c r="HF18" s="92"/>
      <c r="HG18" s="91"/>
      <c r="HH18" s="91"/>
      <c r="HI18" s="109"/>
      <c r="HJ18" s="110"/>
      <c r="HK18" s="111"/>
      <c r="HL18" s="112"/>
      <c r="HM18" s="112"/>
      <c r="HN18" s="92"/>
      <c r="HO18" s="92"/>
      <c r="HP18" s="91"/>
      <c r="HQ18" s="91"/>
      <c r="HR18" s="109"/>
      <c r="HS18" s="110"/>
      <c r="HT18" s="111"/>
      <c r="HU18" s="112"/>
      <c r="HV18" s="112"/>
      <c r="HW18" s="92"/>
      <c r="HX18" s="92"/>
      <c r="HY18" s="91"/>
      <c r="HZ18" s="91"/>
      <c r="IA18" s="109"/>
      <c r="IB18" s="110"/>
      <c r="IC18" s="111"/>
      <c r="ID18" s="112"/>
      <c r="IE18" s="112"/>
      <c r="IF18" s="92"/>
      <c r="IG18" s="92"/>
      <c r="IH18" s="91"/>
      <c r="II18" s="91"/>
      <c r="IJ18" s="109"/>
      <c r="IK18" s="110"/>
      <c r="IL18" s="111"/>
      <c r="IM18" s="112"/>
      <c r="IN18" s="112"/>
      <c r="IO18" s="92"/>
      <c r="IP18" s="92"/>
      <c r="IQ18" s="91"/>
      <c r="IR18" s="91"/>
      <c r="IS18" s="109"/>
      <c r="IT18" s="110"/>
      <c r="IU18" s="111"/>
      <c r="IV18" s="112"/>
    </row>
    <row r="19" spans="1:256" s="53" customFormat="1" ht="15.75">
      <c r="A19" s="92"/>
      <c r="B19" s="111"/>
      <c r="C19" s="111"/>
      <c r="D19" s="111"/>
      <c r="E19" s="112"/>
      <c r="F19" s="52"/>
      <c r="G19" s="52"/>
      <c r="H19" s="52"/>
      <c r="I19" s="52"/>
      <c r="J19" s="92"/>
      <c r="K19" s="111"/>
      <c r="L19" s="111"/>
      <c r="M19" s="111"/>
      <c r="N19" s="112"/>
      <c r="O19" s="52"/>
      <c r="P19" s="52"/>
      <c r="Q19" s="52"/>
      <c r="R19" s="52"/>
      <c r="S19" s="92"/>
      <c r="T19" s="111"/>
      <c r="U19" s="111"/>
      <c r="V19" s="111"/>
      <c r="W19" s="112"/>
      <c r="X19" s="52"/>
      <c r="Y19" s="52"/>
      <c r="Z19" s="52"/>
      <c r="AA19" s="52"/>
      <c r="AB19" s="92"/>
      <c r="AC19" s="111"/>
      <c r="AD19" s="111"/>
      <c r="AE19" s="111"/>
      <c r="AF19" s="112"/>
      <c r="AG19" s="52"/>
      <c r="AH19" s="52"/>
      <c r="AI19" s="52"/>
      <c r="AJ19" s="52"/>
      <c r="AK19" s="92"/>
      <c r="AL19" s="111"/>
      <c r="AM19" s="111"/>
      <c r="AN19" s="111"/>
      <c r="AO19" s="112"/>
      <c r="AP19" s="52"/>
      <c r="AQ19" s="52"/>
      <c r="AR19" s="52"/>
      <c r="AS19" s="52"/>
      <c r="AT19" s="92"/>
      <c r="AU19" s="111"/>
      <c r="AV19" s="111"/>
      <c r="AW19" s="111"/>
      <c r="AX19" s="112"/>
      <c r="AY19" s="52"/>
      <c r="AZ19" s="52"/>
      <c r="BA19" s="52"/>
      <c r="BB19" s="52"/>
      <c r="BC19" s="92"/>
      <c r="BD19" s="111"/>
      <c r="BE19" s="111"/>
      <c r="BF19" s="111"/>
      <c r="BG19" s="112"/>
      <c r="BH19" s="52"/>
      <c r="BI19" s="52"/>
      <c r="BJ19" s="52"/>
      <c r="BK19" s="52"/>
      <c r="BL19" s="92"/>
      <c r="BM19" s="111"/>
      <c r="BN19" s="111"/>
      <c r="BO19" s="111"/>
      <c r="BP19" s="112"/>
      <c r="BQ19" s="52"/>
      <c r="BR19" s="52"/>
      <c r="BS19" s="52"/>
      <c r="BT19" s="52"/>
      <c r="BU19" s="92"/>
      <c r="BV19" s="111"/>
      <c r="BW19" s="111"/>
      <c r="BX19" s="111"/>
      <c r="BY19" s="112"/>
      <c r="BZ19" s="52"/>
      <c r="CA19" s="52"/>
      <c r="CB19" s="52"/>
      <c r="CC19" s="52"/>
      <c r="CD19" s="92"/>
      <c r="CE19" s="111"/>
      <c r="CF19" s="111"/>
      <c r="CG19" s="111"/>
      <c r="CH19" s="112"/>
      <c r="CI19" s="52"/>
      <c r="CJ19" s="52"/>
      <c r="CK19" s="52"/>
      <c r="CL19" s="52"/>
      <c r="CM19" s="92"/>
      <c r="CN19" s="111"/>
      <c r="CO19" s="111"/>
      <c r="CP19" s="111"/>
      <c r="CQ19" s="112"/>
      <c r="CR19" s="52"/>
      <c r="CS19" s="52"/>
      <c r="CT19" s="52"/>
      <c r="CU19" s="52"/>
      <c r="CV19" s="92"/>
      <c r="CW19" s="111"/>
      <c r="CX19" s="111"/>
      <c r="CY19" s="111"/>
      <c r="CZ19" s="112"/>
      <c r="DA19" s="52"/>
      <c r="DB19" s="52"/>
      <c r="DC19" s="52"/>
      <c r="DD19" s="52"/>
      <c r="DE19" s="92"/>
      <c r="DF19" s="111"/>
      <c r="DG19" s="111"/>
      <c r="DH19" s="111"/>
      <c r="DI19" s="112"/>
      <c r="DJ19" s="52"/>
      <c r="DK19" s="52"/>
      <c r="DL19" s="52"/>
      <c r="DM19" s="52"/>
      <c r="DN19" s="92"/>
      <c r="DO19" s="111"/>
      <c r="DP19" s="111"/>
      <c r="DQ19" s="111"/>
      <c r="DR19" s="112"/>
      <c r="DS19" s="52"/>
      <c r="DT19" s="52"/>
      <c r="DU19" s="52"/>
      <c r="DV19" s="52"/>
      <c r="DW19" s="92"/>
      <c r="DX19" s="111"/>
      <c r="DY19" s="111"/>
      <c r="DZ19" s="111"/>
      <c r="EA19" s="112"/>
      <c r="EB19" s="52"/>
      <c r="EC19" s="52"/>
      <c r="ED19" s="52"/>
      <c r="EE19" s="52"/>
      <c r="EF19" s="92"/>
      <c r="EG19" s="111"/>
      <c r="EH19" s="111"/>
      <c r="EI19" s="111"/>
      <c r="EJ19" s="112"/>
      <c r="EK19" s="52"/>
      <c r="EL19" s="52"/>
      <c r="EM19" s="52"/>
      <c r="EN19" s="52"/>
      <c r="EO19" s="92"/>
      <c r="EP19" s="111"/>
      <c r="EQ19" s="111"/>
      <c r="ER19" s="111"/>
      <c r="ES19" s="112"/>
      <c r="ET19" s="52"/>
      <c r="EU19" s="52"/>
      <c r="EV19" s="52"/>
      <c r="EW19" s="52"/>
      <c r="EX19" s="92"/>
      <c r="EY19" s="111"/>
      <c r="EZ19" s="111"/>
      <c r="FA19" s="111"/>
      <c r="FB19" s="112"/>
      <c r="FC19" s="52"/>
      <c r="FD19" s="52"/>
      <c r="FE19" s="52"/>
      <c r="FF19" s="52"/>
      <c r="FG19" s="92"/>
      <c r="FH19" s="111"/>
      <c r="FI19" s="111"/>
      <c r="FJ19" s="111"/>
      <c r="FK19" s="112"/>
      <c r="FL19" s="52"/>
      <c r="FM19" s="52"/>
      <c r="FN19" s="52"/>
      <c r="FO19" s="52"/>
      <c r="FP19" s="92"/>
      <c r="FQ19" s="111"/>
      <c r="FR19" s="111"/>
      <c r="FS19" s="111"/>
      <c r="FT19" s="112"/>
      <c r="FU19" s="52"/>
      <c r="FV19" s="52"/>
      <c r="FW19" s="52"/>
      <c r="FX19" s="52"/>
      <c r="FY19" s="92"/>
      <c r="FZ19" s="111"/>
      <c r="GA19" s="111"/>
      <c r="GB19" s="111"/>
      <c r="GC19" s="112"/>
      <c r="GD19" s="52"/>
      <c r="GE19" s="52"/>
      <c r="GF19" s="52"/>
      <c r="GG19" s="52"/>
      <c r="GH19" s="92"/>
      <c r="GI19" s="111"/>
      <c r="GJ19" s="111"/>
      <c r="GK19" s="111"/>
      <c r="GL19" s="112"/>
      <c r="GM19" s="52"/>
      <c r="GN19" s="52"/>
      <c r="GO19" s="52"/>
      <c r="GP19" s="52"/>
      <c r="GQ19" s="92"/>
      <c r="GR19" s="111"/>
      <c r="GS19" s="111"/>
      <c r="GT19" s="111"/>
      <c r="GU19" s="112"/>
      <c r="GV19" s="52"/>
      <c r="GW19" s="52"/>
      <c r="GX19" s="52"/>
      <c r="GY19" s="52"/>
      <c r="GZ19" s="92"/>
      <c r="HA19" s="111"/>
      <c r="HB19" s="111"/>
      <c r="HC19" s="111"/>
      <c r="HD19" s="112"/>
      <c r="HE19" s="52"/>
      <c r="HF19" s="52"/>
      <c r="HG19" s="52"/>
      <c r="HH19" s="52"/>
      <c r="HI19" s="92"/>
      <c r="HJ19" s="111"/>
      <c r="HK19" s="111"/>
      <c r="HL19" s="111"/>
      <c r="HM19" s="112"/>
      <c r="HN19" s="52"/>
      <c r="HO19" s="52"/>
      <c r="HP19" s="52"/>
      <c r="HQ19" s="52"/>
      <c r="HR19" s="92"/>
      <c r="HS19" s="111"/>
      <c r="HT19" s="111"/>
      <c r="HU19" s="111"/>
      <c r="HV19" s="112"/>
      <c r="HW19" s="52"/>
      <c r="HX19" s="52"/>
      <c r="HY19" s="52"/>
      <c r="HZ19" s="52"/>
      <c r="IA19" s="92"/>
      <c r="IB19" s="111"/>
      <c r="IC19" s="111"/>
      <c r="ID19" s="111"/>
      <c r="IE19" s="112"/>
      <c r="IF19" s="52"/>
      <c r="IG19" s="52"/>
      <c r="IH19" s="52"/>
      <c r="II19" s="52"/>
      <c r="IJ19" s="92"/>
      <c r="IK19" s="111"/>
      <c r="IL19" s="111"/>
      <c r="IM19" s="111"/>
      <c r="IN19" s="112"/>
      <c r="IO19" s="52"/>
      <c r="IP19" s="52"/>
      <c r="IQ19" s="52"/>
      <c r="IR19" s="52"/>
      <c r="IS19" s="92"/>
      <c r="IT19" s="111"/>
      <c r="IU19" s="111"/>
      <c r="IV19" s="111"/>
    </row>
    <row r="20" spans="1:256" s="53" customFormat="1" ht="15.75">
      <c r="A20" s="109"/>
      <c r="B20" s="110"/>
      <c r="C20" s="111"/>
      <c r="D20" s="112"/>
      <c r="E20" s="112"/>
      <c r="F20" s="92"/>
      <c r="G20" s="92"/>
      <c r="H20" s="91"/>
      <c r="I20" s="91"/>
      <c r="J20" s="109"/>
      <c r="K20" s="110"/>
      <c r="L20" s="111"/>
      <c r="M20" s="112"/>
      <c r="N20" s="112"/>
      <c r="O20" s="92"/>
      <c r="P20" s="92"/>
      <c r="Q20" s="91"/>
      <c r="R20" s="91"/>
      <c r="S20" s="109"/>
      <c r="T20" s="110"/>
      <c r="U20" s="111"/>
      <c r="V20" s="112"/>
      <c r="W20" s="112"/>
      <c r="X20" s="92"/>
      <c r="Y20" s="92"/>
      <c r="Z20" s="91"/>
      <c r="AA20" s="91"/>
      <c r="AB20" s="109"/>
      <c r="AC20" s="110"/>
      <c r="AD20" s="111"/>
      <c r="AE20" s="112"/>
      <c r="AF20" s="112"/>
      <c r="AG20" s="92"/>
      <c r="AH20" s="92"/>
      <c r="AI20" s="91"/>
      <c r="AJ20" s="91"/>
      <c r="AK20" s="109"/>
      <c r="AL20" s="110"/>
      <c r="AM20" s="111"/>
      <c r="AN20" s="112"/>
      <c r="AO20" s="112"/>
      <c r="AP20" s="92"/>
      <c r="AQ20" s="92"/>
      <c r="AR20" s="91"/>
      <c r="AS20" s="91"/>
      <c r="AT20" s="109"/>
      <c r="AU20" s="110"/>
      <c r="AV20" s="111"/>
      <c r="AW20" s="112"/>
      <c r="AX20" s="112"/>
      <c r="AY20" s="92"/>
      <c r="AZ20" s="92"/>
      <c r="BA20" s="91"/>
      <c r="BB20" s="91"/>
      <c r="BC20" s="109"/>
      <c r="BD20" s="110"/>
      <c r="BE20" s="111"/>
      <c r="BF20" s="112"/>
      <c r="BG20" s="112"/>
      <c r="BH20" s="92"/>
      <c r="BI20" s="92"/>
      <c r="BJ20" s="91"/>
      <c r="BK20" s="91"/>
      <c r="BL20" s="109"/>
      <c r="BM20" s="110"/>
      <c r="BN20" s="111"/>
      <c r="BO20" s="112"/>
      <c r="BP20" s="112"/>
      <c r="BQ20" s="92"/>
      <c r="BR20" s="92"/>
      <c r="BS20" s="91"/>
      <c r="BT20" s="91"/>
      <c r="BU20" s="109"/>
      <c r="BV20" s="110"/>
      <c r="BW20" s="111"/>
      <c r="BX20" s="112"/>
      <c r="BY20" s="112"/>
      <c r="BZ20" s="92"/>
      <c r="CA20" s="92"/>
      <c r="CB20" s="91"/>
      <c r="CC20" s="91"/>
      <c r="CD20" s="109"/>
      <c r="CE20" s="110"/>
      <c r="CF20" s="111"/>
      <c r="CG20" s="112"/>
      <c r="CH20" s="112"/>
      <c r="CI20" s="92"/>
      <c r="CJ20" s="92"/>
      <c r="CK20" s="91"/>
      <c r="CL20" s="91"/>
      <c r="CM20" s="109"/>
      <c r="CN20" s="110"/>
      <c r="CO20" s="111"/>
      <c r="CP20" s="112"/>
      <c r="CQ20" s="112"/>
      <c r="CR20" s="92"/>
      <c r="CS20" s="92"/>
      <c r="CT20" s="91"/>
      <c r="CU20" s="91"/>
      <c r="CV20" s="109"/>
      <c r="CW20" s="110"/>
      <c r="CX20" s="111"/>
      <c r="CY20" s="112"/>
      <c r="CZ20" s="112"/>
      <c r="DA20" s="92"/>
      <c r="DB20" s="92"/>
      <c r="DC20" s="91"/>
      <c r="DD20" s="91"/>
      <c r="DE20" s="109"/>
      <c r="DF20" s="110"/>
      <c r="DG20" s="111"/>
      <c r="DH20" s="112"/>
      <c r="DI20" s="112"/>
      <c r="DJ20" s="92"/>
      <c r="DK20" s="92"/>
      <c r="DL20" s="91"/>
      <c r="DM20" s="91"/>
      <c r="DN20" s="109"/>
      <c r="DO20" s="110"/>
      <c r="DP20" s="111"/>
      <c r="DQ20" s="112"/>
      <c r="DR20" s="112"/>
      <c r="DS20" s="92"/>
      <c r="DT20" s="92"/>
      <c r="DU20" s="91"/>
      <c r="DV20" s="91"/>
      <c r="DW20" s="109"/>
      <c r="DX20" s="110"/>
      <c r="DY20" s="111"/>
      <c r="DZ20" s="112"/>
      <c r="EA20" s="112"/>
      <c r="EB20" s="92"/>
      <c r="EC20" s="92"/>
      <c r="ED20" s="91"/>
      <c r="EE20" s="91"/>
      <c r="EF20" s="109"/>
      <c r="EG20" s="110"/>
      <c r="EH20" s="111"/>
      <c r="EI20" s="112"/>
      <c r="EJ20" s="112"/>
      <c r="EK20" s="92"/>
      <c r="EL20" s="92"/>
      <c r="EM20" s="91"/>
      <c r="EN20" s="91"/>
      <c r="EO20" s="109"/>
      <c r="EP20" s="110"/>
      <c r="EQ20" s="111"/>
      <c r="ER20" s="112"/>
      <c r="ES20" s="112"/>
      <c r="ET20" s="92"/>
      <c r="EU20" s="92"/>
      <c r="EV20" s="91"/>
      <c r="EW20" s="91"/>
      <c r="EX20" s="109"/>
      <c r="EY20" s="110"/>
      <c r="EZ20" s="111"/>
      <c r="FA20" s="112"/>
      <c r="FB20" s="112"/>
      <c r="FC20" s="92"/>
      <c r="FD20" s="92"/>
      <c r="FE20" s="91"/>
      <c r="FF20" s="91"/>
      <c r="FG20" s="109"/>
      <c r="FH20" s="110"/>
      <c r="FI20" s="111"/>
      <c r="FJ20" s="112"/>
      <c r="FK20" s="112"/>
      <c r="FL20" s="92"/>
      <c r="FM20" s="92"/>
      <c r="FN20" s="91"/>
      <c r="FO20" s="91"/>
      <c r="FP20" s="109"/>
      <c r="FQ20" s="110"/>
      <c r="FR20" s="111"/>
      <c r="FS20" s="112"/>
      <c r="FT20" s="112"/>
      <c r="FU20" s="92"/>
      <c r="FV20" s="92"/>
      <c r="FW20" s="91"/>
      <c r="FX20" s="91"/>
      <c r="FY20" s="109"/>
      <c r="FZ20" s="110"/>
      <c r="GA20" s="111"/>
      <c r="GB20" s="112"/>
      <c r="GC20" s="112"/>
      <c r="GD20" s="92"/>
      <c r="GE20" s="92"/>
      <c r="GF20" s="91"/>
      <c r="GG20" s="91"/>
      <c r="GH20" s="109"/>
      <c r="GI20" s="110"/>
      <c r="GJ20" s="111"/>
      <c r="GK20" s="112"/>
      <c r="GL20" s="112"/>
      <c r="GM20" s="92"/>
      <c r="GN20" s="92"/>
      <c r="GO20" s="91"/>
      <c r="GP20" s="91"/>
      <c r="GQ20" s="109"/>
      <c r="GR20" s="110"/>
      <c r="GS20" s="111"/>
      <c r="GT20" s="112"/>
      <c r="GU20" s="112"/>
      <c r="GV20" s="92"/>
      <c r="GW20" s="92"/>
      <c r="GX20" s="91"/>
      <c r="GY20" s="91"/>
      <c r="GZ20" s="109"/>
      <c r="HA20" s="110"/>
      <c r="HB20" s="111"/>
      <c r="HC20" s="112"/>
      <c r="HD20" s="112"/>
      <c r="HE20" s="92"/>
      <c r="HF20" s="92"/>
      <c r="HG20" s="91"/>
      <c r="HH20" s="91"/>
      <c r="HI20" s="109"/>
      <c r="HJ20" s="110"/>
      <c r="HK20" s="111"/>
      <c r="HL20" s="112"/>
      <c r="HM20" s="112"/>
      <c r="HN20" s="92"/>
      <c r="HO20" s="92"/>
      <c r="HP20" s="91"/>
      <c r="HQ20" s="91"/>
      <c r="HR20" s="109"/>
      <c r="HS20" s="110"/>
      <c r="HT20" s="111"/>
      <c r="HU20" s="112"/>
      <c r="HV20" s="112"/>
      <c r="HW20" s="92"/>
      <c r="HX20" s="92"/>
      <c r="HY20" s="91"/>
      <c r="HZ20" s="91"/>
      <c r="IA20" s="109"/>
      <c r="IB20" s="110"/>
      <c r="IC20" s="111"/>
      <c r="ID20" s="112"/>
      <c r="IE20" s="112"/>
      <c r="IF20" s="92"/>
      <c r="IG20" s="92"/>
      <c r="IH20" s="91"/>
      <c r="II20" s="91"/>
      <c r="IJ20" s="109"/>
      <c r="IK20" s="110"/>
      <c r="IL20" s="111"/>
      <c r="IM20" s="112"/>
      <c r="IN20" s="112"/>
      <c r="IO20" s="92"/>
      <c r="IP20" s="92"/>
      <c r="IQ20" s="91"/>
      <c r="IR20" s="91"/>
      <c r="IS20" s="109"/>
      <c r="IT20" s="110"/>
      <c r="IU20" s="111"/>
      <c r="IV20" s="112"/>
    </row>
    <row r="21" spans="1:256" s="53" customFormat="1" ht="15.75">
      <c r="A21" s="109"/>
      <c r="B21" s="110"/>
      <c r="C21" s="111"/>
      <c r="D21" s="112"/>
      <c r="E21" s="112"/>
      <c r="F21" s="92"/>
      <c r="G21" s="92"/>
      <c r="H21" s="91"/>
      <c r="I21" s="91"/>
      <c r="J21" s="109"/>
      <c r="K21" s="110"/>
      <c r="L21" s="111"/>
      <c r="M21" s="112"/>
      <c r="N21" s="112"/>
      <c r="O21" s="92"/>
      <c r="P21" s="92"/>
      <c r="Q21" s="91"/>
      <c r="R21" s="91"/>
      <c r="S21" s="109"/>
      <c r="T21" s="110"/>
      <c r="U21" s="111"/>
      <c r="V21" s="112"/>
      <c r="W21" s="112"/>
      <c r="X21" s="92"/>
      <c r="Y21" s="92"/>
      <c r="Z21" s="91"/>
      <c r="AA21" s="91"/>
      <c r="AB21" s="109"/>
      <c r="AC21" s="110"/>
      <c r="AD21" s="111"/>
      <c r="AE21" s="112"/>
      <c r="AF21" s="112"/>
      <c r="AG21" s="92"/>
      <c r="AH21" s="92"/>
      <c r="AI21" s="91"/>
      <c r="AJ21" s="91"/>
      <c r="AK21" s="109"/>
      <c r="AL21" s="110"/>
      <c r="AM21" s="111"/>
      <c r="AN21" s="112"/>
      <c r="AO21" s="112"/>
      <c r="AP21" s="92"/>
      <c r="AQ21" s="92"/>
      <c r="AR21" s="91"/>
      <c r="AS21" s="91"/>
      <c r="AT21" s="109"/>
      <c r="AU21" s="110"/>
      <c r="AV21" s="111"/>
      <c r="AW21" s="112"/>
      <c r="AX21" s="112"/>
      <c r="AY21" s="92"/>
      <c r="AZ21" s="92"/>
      <c r="BA21" s="91"/>
      <c r="BB21" s="91"/>
      <c r="BC21" s="109"/>
      <c r="BD21" s="110"/>
      <c r="BE21" s="111"/>
      <c r="BF21" s="112"/>
      <c r="BG21" s="112"/>
      <c r="BH21" s="92"/>
      <c r="BI21" s="92"/>
      <c r="BJ21" s="91"/>
      <c r="BK21" s="91"/>
      <c r="BL21" s="109"/>
      <c r="BM21" s="110"/>
      <c r="BN21" s="111"/>
      <c r="BO21" s="112"/>
      <c r="BP21" s="112"/>
      <c r="BQ21" s="92"/>
      <c r="BR21" s="92"/>
      <c r="BS21" s="91"/>
      <c r="BT21" s="91"/>
      <c r="BU21" s="109"/>
      <c r="BV21" s="110"/>
      <c r="BW21" s="111"/>
      <c r="BX21" s="112"/>
      <c r="BY21" s="112"/>
      <c r="BZ21" s="92"/>
      <c r="CA21" s="92"/>
      <c r="CB21" s="91"/>
      <c r="CC21" s="91"/>
      <c r="CD21" s="109"/>
      <c r="CE21" s="110"/>
      <c r="CF21" s="111"/>
      <c r="CG21" s="112"/>
      <c r="CH21" s="112"/>
      <c r="CI21" s="92"/>
      <c r="CJ21" s="92"/>
      <c r="CK21" s="91"/>
      <c r="CL21" s="91"/>
      <c r="CM21" s="109"/>
      <c r="CN21" s="110"/>
      <c r="CO21" s="111"/>
      <c r="CP21" s="112"/>
      <c r="CQ21" s="112"/>
      <c r="CR21" s="92"/>
      <c r="CS21" s="92"/>
      <c r="CT21" s="91"/>
      <c r="CU21" s="91"/>
      <c r="CV21" s="109"/>
      <c r="CW21" s="110"/>
      <c r="CX21" s="111"/>
      <c r="CY21" s="112"/>
      <c r="CZ21" s="112"/>
      <c r="DA21" s="92"/>
      <c r="DB21" s="92"/>
      <c r="DC21" s="91"/>
      <c r="DD21" s="91"/>
      <c r="DE21" s="109"/>
      <c r="DF21" s="110"/>
      <c r="DG21" s="111"/>
      <c r="DH21" s="112"/>
      <c r="DI21" s="112"/>
      <c r="DJ21" s="92"/>
      <c r="DK21" s="92"/>
      <c r="DL21" s="91"/>
      <c r="DM21" s="91"/>
      <c r="DN21" s="109"/>
      <c r="DO21" s="110"/>
      <c r="DP21" s="111"/>
      <c r="DQ21" s="112"/>
      <c r="DR21" s="112"/>
      <c r="DS21" s="92"/>
      <c r="DT21" s="92"/>
      <c r="DU21" s="91"/>
      <c r="DV21" s="91"/>
      <c r="DW21" s="109"/>
      <c r="DX21" s="110"/>
      <c r="DY21" s="111"/>
      <c r="DZ21" s="112"/>
      <c r="EA21" s="112"/>
      <c r="EB21" s="92"/>
      <c r="EC21" s="92"/>
      <c r="ED21" s="91"/>
      <c r="EE21" s="91"/>
      <c r="EF21" s="109"/>
      <c r="EG21" s="110"/>
      <c r="EH21" s="111"/>
      <c r="EI21" s="112"/>
      <c r="EJ21" s="112"/>
      <c r="EK21" s="92"/>
      <c r="EL21" s="92"/>
      <c r="EM21" s="91"/>
      <c r="EN21" s="91"/>
      <c r="EO21" s="109"/>
      <c r="EP21" s="110"/>
      <c r="EQ21" s="111"/>
      <c r="ER21" s="112"/>
      <c r="ES21" s="112"/>
      <c r="ET21" s="92"/>
      <c r="EU21" s="92"/>
      <c r="EV21" s="91"/>
      <c r="EW21" s="91"/>
      <c r="EX21" s="109"/>
      <c r="EY21" s="110"/>
      <c r="EZ21" s="111"/>
      <c r="FA21" s="112"/>
      <c r="FB21" s="112"/>
      <c r="FC21" s="92"/>
      <c r="FD21" s="92"/>
      <c r="FE21" s="91"/>
      <c r="FF21" s="91"/>
      <c r="FG21" s="109"/>
      <c r="FH21" s="110"/>
      <c r="FI21" s="111"/>
      <c r="FJ21" s="112"/>
      <c r="FK21" s="112"/>
      <c r="FL21" s="92"/>
      <c r="FM21" s="92"/>
      <c r="FN21" s="91"/>
      <c r="FO21" s="91"/>
      <c r="FP21" s="109"/>
      <c r="FQ21" s="110"/>
      <c r="FR21" s="111"/>
      <c r="FS21" s="112"/>
      <c r="FT21" s="112"/>
      <c r="FU21" s="92"/>
      <c r="FV21" s="92"/>
      <c r="FW21" s="91"/>
      <c r="FX21" s="91"/>
      <c r="FY21" s="109"/>
      <c r="FZ21" s="110"/>
      <c r="GA21" s="111"/>
      <c r="GB21" s="112"/>
      <c r="GC21" s="112"/>
      <c r="GD21" s="92"/>
      <c r="GE21" s="92"/>
      <c r="GF21" s="91"/>
      <c r="GG21" s="91"/>
      <c r="GH21" s="109"/>
      <c r="GI21" s="110"/>
      <c r="GJ21" s="111"/>
      <c r="GK21" s="112"/>
      <c r="GL21" s="112"/>
      <c r="GM21" s="92"/>
      <c r="GN21" s="92"/>
      <c r="GO21" s="91"/>
      <c r="GP21" s="91"/>
      <c r="GQ21" s="109"/>
      <c r="GR21" s="110"/>
      <c r="GS21" s="111"/>
      <c r="GT21" s="112"/>
      <c r="GU21" s="112"/>
      <c r="GV21" s="92"/>
      <c r="GW21" s="92"/>
      <c r="GX21" s="91"/>
      <c r="GY21" s="91"/>
      <c r="GZ21" s="109"/>
      <c r="HA21" s="110"/>
      <c r="HB21" s="111"/>
      <c r="HC21" s="112"/>
      <c r="HD21" s="112"/>
      <c r="HE21" s="92"/>
      <c r="HF21" s="92"/>
      <c r="HG21" s="91"/>
      <c r="HH21" s="91"/>
      <c r="HI21" s="109"/>
      <c r="HJ21" s="110"/>
      <c r="HK21" s="111"/>
      <c r="HL21" s="112"/>
      <c r="HM21" s="112"/>
      <c r="HN21" s="92"/>
      <c r="HO21" s="92"/>
      <c r="HP21" s="91"/>
      <c r="HQ21" s="91"/>
      <c r="HR21" s="109"/>
      <c r="HS21" s="110"/>
      <c r="HT21" s="111"/>
      <c r="HU21" s="112"/>
      <c r="HV21" s="112"/>
      <c r="HW21" s="92"/>
      <c r="HX21" s="92"/>
      <c r="HY21" s="91"/>
      <c r="HZ21" s="91"/>
      <c r="IA21" s="109"/>
      <c r="IB21" s="110"/>
      <c r="IC21" s="111"/>
      <c r="ID21" s="112"/>
      <c r="IE21" s="112"/>
      <c r="IF21" s="92"/>
      <c r="IG21" s="92"/>
      <c r="IH21" s="91"/>
      <c r="II21" s="91"/>
      <c r="IJ21" s="109"/>
      <c r="IK21" s="110"/>
      <c r="IL21" s="111"/>
      <c r="IM21" s="112"/>
      <c r="IN21" s="112"/>
      <c r="IO21" s="92"/>
      <c r="IP21" s="92"/>
      <c r="IQ21" s="91"/>
      <c r="IR21" s="91"/>
      <c r="IS21" s="109"/>
      <c r="IT21" s="110"/>
      <c r="IU21" s="111"/>
      <c r="IV21" s="112"/>
    </row>
    <row r="22" spans="1:256" s="53" customFormat="1" ht="15.75">
      <c r="A22" s="92"/>
      <c r="B22" s="111"/>
      <c r="C22" s="111"/>
      <c r="D22" s="111"/>
      <c r="E22" s="112"/>
      <c r="F22" s="52"/>
      <c r="G22" s="52"/>
      <c r="H22" s="52"/>
      <c r="I22" s="52"/>
      <c r="J22" s="92"/>
      <c r="K22" s="111"/>
      <c r="L22" s="111"/>
      <c r="M22" s="111"/>
      <c r="N22" s="112"/>
      <c r="O22" s="52"/>
      <c r="P22" s="52"/>
      <c r="Q22" s="52"/>
      <c r="R22" s="52"/>
      <c r="S22" s="92"/>
      <c r="T22" s="111"/>
      <c r="U22" s="111"/>
      <c r="V22" s="111"/>
      <c r="W22" s="112"/>
      <c r="X22" s="52"/>
      <c r="Y22" s="52"/>
      <c r="Z22" s="52"/>
      <c r="AA22" s="52"/>
      <c r="AB22" s="92"/>
      <c r="AC22" s="111"/>
      <c r="AD22" s="111"/>
      <c r="AE22" s="111"/>
      <c r="AF22" s="112"/>
      <c r="AG22" s="52"/>
      <c r="AH22" s="52"/>
      <c r="AI22" s="52"/>
      <c r="AJ22" s="52"/>
      <c r="AK22" s="92"/>
      <c r="AL22" s="111"/>
      <c r="AM22" s="111"/>
      <c r="AN22" s="111"/>
      <c r="AO22" s="112"/>
      <c r="AP22" s="52"/>
      <c r="AQ22" s="52"/>
      <c r="AR22" s="52"/>
      <c r="AS22" s="52"/>
      <c r="AT22" s="92"/>
      <c r="AU22" s="111"/>
      <c r="AV22" s="111"/>
      <c r="AW22" s="111"/>
      <c r="AX22" s="112"/>
      <c r="AY22" s="52"/>
      <c r="AZ22" s="52"/>
      <c r="BA22" s="52"/>
      <c r="BB22" s="52"/>
      <c r="BC22" s="92"/>
      <c r="BD22" s="111"/>
      <c r="BE22" s="111"/>
      <c r="BF22" s="111"/>
      <c r="BG22" s="112"/>
      <c r="BH22" s="52"/>
      <c r="BI22" s="52"/>
      <c r="BJ22" s="52"/>
      <c r="BK22" s="52"/>
      <c r="BL22" s="92"/>
      <c r="BM22" s="111"/>
      <c r="BN22" s="111"/>
      <c r="BO22" s="111"/>
      <c r="BP22" s="112"/>
      <c r="BQ22" s="52"/>
      <c r="BR22" s="52"/>
      <c r="BS22" s="52"/>
      <c r="BT22" s="52"/>
      <c r="BU22" s="92"/>
      <c r="BV22" s="111"/>
      <c r="BW22" s="111"/>
      <c r="BX22" s="111"/>
      <c r="BY22" s="112"/>
      <c r="BZ22" s="52"/>
      <c r="CA22" s="52"/>
      <c r="CB22" s="52"/>
      <c r="CC22" s="52"/>
      <c r="CD22" s="92"/>
      <c r="CE22" s="111"/>
      <c r="CF22" s="111"/>
      <c r="CG22" s="111"/>
      <c r="CH22" s="112"/>
      <c r="CI22" s="52"/>
      <c r="CJ22" s="52"/>
      <c r="CK22" s="52"/>
      <c r="CL22" s="52"/>
      <c r="CM22" s="92"/>
      <c r="CN22" s="111"/>
      <c r="CO22" s="111"/>
      <c r="CP22" s="111"/>
      <c r="CQ22" s="112"/>
      <c r="CR22" s="52"/>
      <c r="CS22" s="52"/>
      <c r="CT22" s="52"/>
      <c r="CU22" s="52"/>
      <c r="CV22" s="92"/>
      <c r="CW22" s="111"/>
      <c r="CX22" s="111"/>
      <c r="CY22" s="111"/>
      <c r="CZ22" s="112"/>
      <c r="DA22" s="52"/>
      <c r="DB22" s="52"/>
      <c r="DC22" s="52"/>
      <c r="DD22" s="52"/>
      <c r="DE22" s="92"/>
      <c r="DF22" s="111"/>
      <c r="DG22" s="111"/>
      <c r="DH22" s="111"/>
      <c r="DI22" s="112"/>
      <c r="DJ22" s="52"/>
      <c r="DK22" s="52"/>
      <c r="DL22" s="52"/>
      <c r="DM22" s="52"/>
      <c r="DN22" s="92"/>
      <c r="DO22" s="111"/>
      <c r="DP22" s="111"/>
      <c r="DQ22" s="111"/>
      <c r="DR22" s="112"/>
      <c r="DS22" s="52"/>
      <c r="DT22" s="52"/>
      <c r="DU22" s="52"/>
      <c r="DV22" s="52"/>
      <c r="DW22" s="92"/>
      <c r="DX22" s="111"/>
      <c r="DY22" s="111"/>
      <c r="DZ22" s="111"/>
      <c r="EA22" s="112"/>
      <c r="EB22" s="52"/>
      <c r="EC22" s="52"/>
      <c r="ED22" s="52"/>
      <c r="EE22" s="52"/>
      <c r="EF22" s="92"/>
      <c r="EG22" s="111"/>
      <c r="EH22" s="111"/>
      <c r="EI22" s="111"/>
      <c r="EJ22" s="112"/>
      <c r="EK22" s="52"/>
      <c r="EL22" s="52"/>
      <c r="EM22" s="52"/>
      <c r="EN22" s="52"/>
      <c r="EO22" s="92"/>
      <c r="EP22" s="111"/>
      <c r="EQ22" s="111"/>
      <c r="ER22" s="111"/>
      <c r="ES22" s="112"/>
      <c r="ET22" s="52"/>
      <c r="EU22" s="52"/>
      <c r="EV22" s="52"/>
      <c r="EW22" s="52"/>
      <c r="EX22" s="92"/>
      <c r="EY22" s="111"/>
      <c r="EZ22" s="111"/>
      <c r="FA22" s="111"/>
      <c r="FB22" s="112"/>
      <c r="FC22" s="52"/>
      <c r="FD22" s="52"/>
      <c r="FE22" s="52"/>
      <c r="FF22" s="52"/>
      <c r="FG22" s="92"/>
      <c r="FH22" s="111"/>
      <c r="FI22" s="111"/>
      <c r="FJ22" s="111"/>
      <c r="FK22" s="112"/>
      <c r="FL22" s="52"/>
      <c r="FM22" s="52"/>
      <c r="FN22" s="52"/>
      <c r="FO22" s="52"/>
      <c r="FP22" s="92"/>
      <c r="FQ22" s="111"/>
      <c r="FR22" s="111"/>
      <c r="FS22" s="111"/>
      <c r="FT22" s="112"/>
      <c r="FU22" s="52"/>
      <c r="FV22" s="52"/>
      <c r="FW22" s="52"/>
      <c r="FX22" s="52"/>
      <c r="FY22" s="92"/>
      <c r="FZ22" s="111"/>
      <c r="GA22" s="111"/>
      <c r="GB22" s="111"/>
      <c r="GC22" s="112"/>
      <c r="GD22" s="52"/>
      <c r="GE22" s="52"/>
      <c r="GF22" s="52"/>
      <c r="GG22" s="52"/>
      <c r="GH22" s="92"/>
      <c r="GI22" s="111"/>
      <c r="GJ22" s="111"/>
      <c r="GK22" s="111"/>
      <c r="GL22" s="112"/>
      <c r="GM22" s="52"/>
      <c r="GN22" s="52"/>
      <c r="GO22" s="52"/>
      <c r="GP22" s="52"/>
      <c r="GQ22" s="92"/>
      <c r="GR22" s="111"/>
      <c r="GS22" s="111"/>
      <c r="GT22" s="111"/>
      <c r="GU22" s="112"/>
      <c r="GV22" s="52"/>
      <c r="GW22" s="52"/>
      <c r="GX22" s="52"/>
      <c r="GY22" s="52"/>
      <c r="GZ22" s="92"/>
      <c r="HA22" s="111"/>
      <c r="HB22" s="111"/>
      <c r="HC22" s="111"/>
      <c r="HD22" s="112"/>
      <c r="HE22" s="52"/>
      <c r="HF22" s="52"/>
      <c r="HG22" s="52"/>
      <c r="HH22" s="52"/>
      <c r="HI22" s="92"/>
      <c r="HJ22" s="111"/>
      <c r="HK22" s="111"/>
      <c r="HL22" s="111"/>
      <c r="HM22" s="112"/>
      <c r="HN22" s="52"/>
      <c r="HO22" s="52"/>
      <c r="HP22" s="52"/>
      <c r="HQ22" s="52"/>
      <c r="HR22" s="92"/>
      <c r="HS22" s="111"/>
      <c r="HT22" s="111"/>
      <c r="HU22" s="111"/>
      <c r="HV22" s="112"/>
      <c r="HW22" s="52"/>
      <c r="HX22" s="52"/>
      <c r="HY22" s="52"/>
      <c r="HZ22" s="52"/>
      <c r="IA22" s="92"/>
      <c r="IB22" s="111"/>
      <c r="IC22" s="111"/>
      <c r="ID22" s="111"/>
      <c r="IE22" s="112"/>
      <c r="IF22" s="52"/>
      <c r="IG22" s="52"/>
      <c r="IH22" s="52"/>
      <c r="II22" s="52"/>
      <c r="IJ22" s="92"/>
      <c r="IK22" s="111"/>
      <c r="IL22" s="111"/>
      <c r="IM22" s="111"/>
      <c r="IN22" s="112"/>
      <c r="IO22" s="52"/>
      <c r="IP22" s="52"/>
      <c r="IQ22" s="52"/>
      <c r="IR22" s="52"/>
      <c r="IS22" s="92"/>
      <c r="IT22" s="111"/>
      <c r="IU22" s="111"/>
      <c r="IV22" s="111"/>
    </row>
    <row r="23" spans="1:256" s="53" customFormat="1" ht="15.75">
      <c r="A23" s="109"/>
      <c r="B23" s="110"/>
      <c r="C23" s="111"/>
      <c r="D23" s="112"/>
      <c r="E23" s="112"/>
      <c r="F23" s="92"/>
      <c r="G23" s="92"/>
      <c r="H23" s="91"/>
      <c r="I23" s="91"/>
      <c r="J23" s="109"/>
      <c r="K23" s="110"/>
      <c r="L23" s="111"/>
      <c r="M23" s="112"/>
      <c r="N23" s="112"/>
      <c r="O23" s="92"/>
      <c r="P23" s="92"/>
      <c r="Q23" s="91"/>
      <c r="R23" s="91"/>
      <c r="S23" s="109"/>
      <c r="T23" s="110"/>
      <c r="U23" s="111"/>
      <c r="V23" s="112"/>
      <c r="W23" s="112"/>
      <c r="X23" s="92"/>
      <c r="Y23" s="92"/>
      <c r="Z23" s="91"/>
      <c r="AA23" s="91"/>
      <c r="AB23" s="109"/>
      <c r="AC23" s="110"/>
      <c r="AD23" s="111"/>
      <c r="AE23" s="112"/>
      <c r="AF23" s="112"/>
      <c r="AG23" s="92"/>
      <c r="AH23" s="92"/>
      <c r="AI23" s="91"/>
      <c r="AJ23" s="91"/>
      <c r="AK23" s="109"/>
      <c r="AL23" s="110"/>
      <c r="AM23" s="111"/>
      <c r="AN23" s="112"/>
      <c r="AO23" s="112"/>
      <c r="AP23" s="92"/>
      <c r="AQ23" s="92"/>
      <c r="AR23" s="91"/>
      <c r="AS23" s="91"/>
      <c r="AT23" s="109"/>
      <c r="AU23" s="110"/>
      <c r="AV23" s="111"/>
      <c r="AW23" s="112"/>
      <c r="AX23" s="112"/>
      <c r="AY23" s="92"/>
      <c r="AZ23" s="92"/>
      <c r="BA23" s="91"/>
      <c r="BB23" s="91"/>
      <c r="BC23" s="109"/>
      <c r="BD23" s="110"/>
      <c r="BE23" s="111"/>
      <c r="BF23" s="112"/>
      <c r="BG23" s="112"/>
      <c r="BH23" s="92"/>
      <c r="BI23" s="92"/>
      <c r="BJ23" s="91"/>
      <c r="BK23" s="91"/>
      <c r="BL23" s="109"/>
      <c r="BM23" s="110"/>
      <c r="BN23" s="111"/>
      <c r="BO23" s="112"/>
      <c r="BP23" s="112"/>
      <c r="BQ23" s="92"/>
      <c r="BR23" s="92"/>
      <c r="BS23" s="91"/>
      <c r="BT23" s="91"/>
      <c r="BU23" s="109"/>
      <c r="BV23" s="110"/>
      <c r="BW23" s="111"/>
      <c r="BX23" s="112"/>
      <c r="BY23" s="112"/>
      <c r="BZ23" s="92"/>
      <c r="CA23" s="92"/>
      <c r="CB23" s="91"/>
      <c r="CC23" s="91"/>
      <c r="CD23" s="109"/>
      <c r="CE23" s="110"/>
      <c r="CF23" s="111"/>
      <c r="CG23" s="112"/>
      <c r="CH23" s="112"/>
      <c r="CI23" s="92"/>
      <c r="CJ23" s="92"/>
      <c r="CK23" s="91"/>
      <c r="CL23" s="91"/>
      <c r="CM23" s="109"/>
      <c r="CN23" s="110"/>
      <c r="CO23" s="111"/>
      <c r="CP23" s="112"/>
      <c r="CQ23" s="112"/>
      <c r="CR23" s="92"/>
      <c r="CS23" s="92"/>
      <c r="CT23" s="91"/>
      <c r="CU23" s="91"/>
      <c r="CV23" s="109"/>
      <c r="CW23" s="110"/>
      <c r="CX23" s="111"/>
      <c r="CY23" s="112"/>
      <c r="CZ23" s="112"/>
      <c r="DA23" s="92"/>
      <c r="DB23" s="92"/>
      <c r="DC23" s="91"/>
      <c r="DD23" s="91"/>
      <c r="DE23" s="109"/>
      <c r="DF23" s="110"/>
      <c r="DG23" s="111"/>
      <c r="DH23" s="112"/>
      <c r="DI23" s="112"/>
      <c r="DJ23" s="92"/>
      <c r="DK23" s="92"/>
      <c r="DL23" s="91"/>
      <c r="DM23" s="91"/>
      <c r="DN23" s="109"/>
      <c r="DO23" s="110"/>
      <c r="DP23" s="111"/>
      <c r="DQ23" s="112"/>
      <c r="DR23" s="112"/>
      <c r="DS23" s="92"/>
      <c r="DT23" s="92"/>
      <c r="DU23" s="91"/>
      <c r="DV23" s="91"/>
      <c r="DW23" s="109"/>
      <c r="DX23" s="110"/>
      <c r="DY23" s="111"/>
      <c r="DZ23" s="112"/>
      <c r="EA23" s="112"/>
      <c r="EB23" s="92"/>
      <c r="EC23" s="92"/>
      <c r="ED23" s="91"/>
      <c r="EE23" s="91"/>
      <c r="EF23" s="109"/>
      <c r="EG23" s="110"/>
      <c r="EH23" s="111"/>
      <c r="EI23" s="112"/>
      <c r="EJ23" s="112"/>
      <c r="EK23" s="92"/>
      <c r="EL23" s="92"/>
      <c r="EM23" s="91"/>
      <c r="EN23" s="91"/>
      <c r="EO23" s="109"/>
      <c r="EP23" s="110"/>
      <c r="EQ23" s="111"/>
      <c r="ER23" s="112"/>
      <c r="ES23" s="112"/>
      <c r="ET23" s="92"/>
      <c r="EU23" s="92"/>
      <c r="EV23" s="91"/>
      <c r="EW23" s="91"/>
      <c r="EX23" s="109"/>
      <c r="EY23" s="110"/>
      <c r="EZ23" s="111"/>
      <c r="FA23" s="112"/>
      <c r="FB23" s="112"/>
      <c r="FC23" s="92"/>
      <c r="FD23" s="92"/>
      <c r="FE23" s="91"/>
      <c r="FF23" s="91"/>
      <c r="FG23" s="109"/>
      <c r="FH23" s="110"/>
      <c r="FI23" s="111"/>
      <c r="FJ23" s="112"/>
      <c r="FK23" s="112"/>
      <c r="FL23" s="92"/>
      <c r="FM23" s="92"/>
      <c r="FN23" s="91"/>
      <c r="FO23" s="91"/>
      <c r="FP23" s="109"/>
      <c r="FQ23" s="110"/>
      <c r="FR23" s="111"/>
      <c r="FS23" s="112"/>
      <c r="FT23" s="112"/>
      <c r="FU23" s="92"/>
      <c r="FV23" s="92"/>
      <c r="FW23" s="91"/>
      <c r="FX23" s="91"/>
      <c r="FY23" s="109"/>
      <c r="FZ23" s="110"/>
      <c r="GA23" s="111"/>
      <c r="GB23" s="112"/>
      <c r="GC23" s="112"/>
      <c r="GD23" s="92"/>
      <c r="GE23" s="92"/>
      <c r="GF23" s="91"/>
      <c r="GG23" s="91"/>
      <c r="GH23" s="109"/>
      <c r="GI23" s="110"/>
      <c r="GJ23" s="111"/>
      <c r="GK23" s="112"/>
      <c r="GL23" s="112"/>
      <c r="GM23" s="92"/>
      <c r="GN23" s="92"/>
      <c r="GO23" s="91"/>
      <c r="GP23" s="91"/>
      <c r="GQ23" s="109"/>
      <c r="GR23" s="110"/>
      <c r="GS23" s="111"/>
      <c r="GT23" s="112"/>
      <c r="GU23" s="112"/>
      <c r="GV23" s="92"/>
      <c r="GW23" s="92"/>
      <c r="GX23" s="91"/>
      <c r="GY23" s="91"/>
      <c r="GZ23" s="109"/>
      <c r="HA23" s="110"/>
      <c r="HB23" s="111"/>
      <c r="HC23" s="112"/>
      <c r="HD23" s="112"/>
      <c r="HE23" s="92"/>
      <c r="HF23" s="92"/>
      <c r="HG23" s="91"/>
      <c r="HH23" s="91"/>
      <c r="HI23" s="109"/>
      <c r="HJ23" s="110"/>
      <c r="HK23" s="111"/>
      <c r="HL23" s="112"/>
      <c r="HM23" s="112"/>
      <c r="HN23" s="92"/>
      <c r="HO23" s="92"/>
      <c r="HP23" s="91"/>
      <c r="HQ23" s="91"/>
      <c r="HR23" s="109"/>
      <c r="HS23" s="110"/>
      <c r="HT23" s="111"/>
      <c r="HU23" s="112"/>
      <c r="HV23" s="112"/>
      <c r="HW23" s="92"/>
      <c r="HX23" s="92"/>
      <c r="HY23" s="91"/>
      <c r="HZ23" s="91"/>
      <c r="IA23" s="109"/>
      <c r="IB23" s="110"/>
      <c r="IC23" s="111"/>
      <c r="ID23" s="112"/>
      <c r="IE23" s="112"/>
      <c r="IF23" s="92"/>
      <c r="IG23" s="92"/>
      <c r="IH23" s="91"/>
      <c r="II23" s="91"/>
      <c r="IJ23" s="109"/>
      <c r="IK23" s="110"/>
      <c r="IL23" s="111"/>
      <c r="IM23" s="112"/>
      <c r="IN23" s="112"/>
      <c r="IO23" s="92"/>
      <c r="IP23" s="92"/>
      <c r="IQ23" s="91"/>
      <c r="IR23" s="91"/>
      <c r="IS23" s="109"/>
      <c r="IT23" s="110"/>
      <c r="IU23" s="111"/>
      <c r="IV23" s="112"/>
    </row>
    <row r="24" spans="1:256" s="53" customFormat="1" ht="15.75">
      <c r="A24" s="109"/>
      <c r="B24" s="110"/>
      <c r="C24" s="111"/>
      <c r="D24" s="112"/>
      <c r="E24" s="112"/>
      <c r="F24" s="92"/>
      <c r="G24" s="92"/>
      <c r="H24" s="91"/>
      <c r="I24" s="91"/>
      <c r="J24" s="109"/>
      <c r="K24" s="110"/>
      <c r="L24" s="111"/>
      <c r="M24" s="112"/>
      <c r="N24" s="112"/>
      <c r="O24" s="92"/>
      <c r="P24" s="92"/>
      <c r="Q24" s="91"/>
      <c r="R24" s="91"/>
      <c r="S24" s="109"/>
      <c r="T24" s="110"/>
      <c r="U24" s="111"/>
      <c r="V24" s="112"/>
      <c r="W24" s="112"/>
      <c r="X24" s="92"/>
      <c r="Y24" s="92"/>
      <c r="Z24" s="91"/>
      <c r="AA24" s="91"/>
      <c r="AB24" s="109"/>
      <c r="AC24" s="110"/>
      <c r="AD24" s="111"/>
      <c r="AE24" s="112"/>
      <c r="AF24" s="112"/>
      <c r="AG24" s="92"/>
      <c r="AH24" s="92"/>
      <c r="AI24" s="91"/>
      <c r="AJ24" s="91"/>
      <c r="AK24" s="109"/>
      <c r="AL24" s="110"/>
      <c r="AM24" s="111"/>
      <c r="AN24" s="112"/>
      <c r="AO24" s="112"/>
      <c r="AP24" s="92"/>
      <c r="AQ24" s="92"/>
      <c r="AR24" s="91"/>
      <c r="AS24" s="91"/>
      <c r="AT24" s="109"/>
      <c r="AU24" s="110"/>
      <c r="AV24" s="111"/>
      <c r="AW24" s="112"/>
      <c r="AX24" s="112"/>
      <c r="AY24" s="92"/>
      <c r="AZ24" s="92"/>
      <c r="BA24" s="91"/>
      <c r="BB24" s="91"/>
      <c r="BC24" s="109"/>
      <c r="BD24" s="110"/>
      <c r="BE24" s="111"/>
      <c r="BF24" s="112"/>
      <c r="BG24" s="112"/>
      <c r="BH24" s="92"/>
      <c r="BI24" s="92"/>
      <c r="BJ24" s="91"/>
      <c r="BK24" s="91"/>
      <c r="BL24" s="109"/>
      <c r="BM24" s="110"/>
      <c r="BN24" s="111"/>
      <c r="BO24" s="112"/>
      <c r="BP24" s="112"/>
      <c r="BQ24" s="92"/>
      <c r="BR24" s="92"/>
      <c r="BS24" s="91"/>
      <c r="BT24" s="91"/>
      <c r="BU24" s="109"/>
      <c r="BV24" s="110"/>
      <c r="BW24" s="111"/>
      <c r="BX24" s="112"/>
      <c r="BY24" s="112"/>
      <c r="BZ24" s="92"/>
      <c r="CA24" s="92"/>
      <c r="CB24" s="91"/>
      <c r="CC24" s="91"/>
      <c r="CD24" s="109"/>
      <c r="CE24" s="110"/>
      <c r="CF24" s="111"/>
      <c r="CG24" s="112"/>
      <c r="CH24" s="112"/>
      <c r="CI24" s="92"/>
      <c r="CJ24" s="92"/>
      <c r="CK24" s="91"/>
      <c r="CL24" s="91"/>
      <c r="CM24" s="109"/>
      <c r="CN24" s="110"/>
      <c r="CO24" s="111"/>
      <c r="CP24" s="112"/>
      <c r="CQ24" s="112"/>
      <c r="CR24" s="92"/>
      <c r="CS24" s="92"/>
      <c r="CT24" s="91"/>
      <c r="CU24" s="91"/>
      <c r="CV24" s="109"/>
      <c r="CW24" s="110"/>
      <c r="CX24" s="111"/>
      <c r="CY24" s="112"/>
      <c r="CZ24" s="112"/>
      <c r="DA24" s="92"/>
      <c r="DB24" s="92"/>
      <c r="DC24" s="91"/>
      <c r="DD24" s="91"/>
      <c r="DE24" s="109"/>
      <c r="DF24" s="110"/>
      <c r="DG24" s="111"/>
      <c r="DH24" s="112"/>
      <c r="DI24" s="112"/>
      <c r="DJ24" s="92"/>
      <c r="DK24" s="92"/>
      <c r="DL24" s="91"/>
      <c r="DM24" s="91"/>
      <c r="DN24" s="109"/>
      <c r="DO24" s="110"/>
      <c r="DP24" s="111"/>
      <c r="DQ24" s="112"/>
      <c r="DR24" s="112"/>
      <c r="DS24" s="92"/>
      <c r="DT24" s="92"/>
      <c r="DU24" s="91"/>
      <c r="DV24" s="91"/>
      <c r="DW24" s="109"/>
      <c r="DX24" s="110"/>
      <c r="DY24" s="111"/>
      <c r="DZ24" s="112"/>
      <c r="EA24" s="112"/>
      <c r="EB24" s="92"/>
      <c r="EC24" s="92"/>
      <c r="ED24" s="91"/>
      <c r="EE24" s="91"/>
      <c r="EF24" s="109"/>
      <c r="EG24" s="110"/>
      <c r="EH24" s="111"/>
      <c r="EI24" s="112"/>
      <c r="EJ24" s="112"/>
      <c r="EK24" s="92"/>
      <c r="EL24" s="92"/>
      <c r="EM24" s="91"/>
      <c r="EN24" s="91"/>
      <c r="EO24" s="109"/>
      <c r="EP24" s="110"/>
      <c r="EQ24" s="111"/>
      <c r="ER24" s="112"/>
      <c r="ES24" s="112"/>
      <c r="ET24" s="92"/>
      <c r="EU24" s="92"/>
      <c r="EV24" s="91"/>
      <c r="EW24" s="91"/>
      <c r="EX24" s="109"/>
      <c r="EY24" s="110"/>
      <c r="EZ24" s="111"/>
      <c r="FA24" s="112"/>
      <c r="FB24" s="112"/>
      <c r="FC24" s="92"/>
      <c r="FD24" s="92"/>
      <c r="FE24" s="91"/>
      <c r="FF24" s="91"/>
      <c r="FG24" s="109"/>
      <c r="FH24" s="110"/>
      <c r="FI24" s="111"/>
      <c r="FJ24" s="112"/>
      <c r="FK24" s="112"/>
      <c r="FL24" s="92"/>
      <c r="FM24" s="92"/>
      <c r="FN24" s="91"/>
      <c r="FO24" s="91"/>
      <c r="FP24" s="109"/>
      <c r="FQ24" s="110"/>
      <c r="FR24" s="111"/>
      <c r="FS24" s="112"/>
      <c r="FT24" s="112"/>
      <c r="FU24" s="92"/>
      <c r="FV24" s="92"/>
      <c r="FW24" s="91"/>
      <c r="FX24" s="91"/>
      <c r="FY24" s="109"/>
      <c r="FZ24" s="110"/>
      <c r="GA24" s="111"/>
      <c r="GB24" s="112"/>
      <c r="GC24" s="112"/>
      <c r="GD24" s="92"/>
      <c r="GE24" s="92"/>
      <c r="GF24" s="91"/>
      <c r="GG24" s="91"/>
      <c r="GH24" s="109"/>
      <c r="GI24" s="110"/>
      <c r="GJ24" s="111"/>
      <c r="GK24" s="112"/>
      <c r="GL24" s="112"/>
      <c r="GM24" s="92"/>
      <c r="GN24" s="92"/>
      <c r="GO24" s="91"/>
      <c r="GP24" s="91"/>
      <c r="GQ24" s="109"/>
      <c r="GR24" s="110"/>
      <c r="GS24" s="111"/>
      <c r="GT24" s="112"/>
      <c r="GU24" s="112"/>
      <c r="GV24" s="92"/>
      <c r="GW24" s="92"/>
      <c r="GX24" s="91"/>
      <c r="GY24" s="91"/>
      <c r="GZ24" s="109"/>
      <c r="HA24" s="110"/>
      <c r="HB24" s="111"/>
      <c r="HC24" s="112"/>
      <c r="HD24" s="112"/>
      <c r="HE24" s="92"/>
      <c r="HF24" s="92"/>
      <c r="HG24" s="91"/>
      <c r="HH24" s="91"/>
      <c r="HI24" s="109"/>
      <c r="HJ24" s="110"/>
      <c r="HK24" s="111"/>
      <c r="HL24" s="112"/>
      <c r="HM24" s="112"/>
      <c r="HN24" s="92"/>
      <c r="HO24" s="92"/>
      <c r="HP24" s="91"/>
      <c r="HQ24" s="91"/>
      <c r="HR24" s="109"/>
      <c r="HS24" s="110"/>
      <c r="HT24" s="111"/>
      <c r="HU24" s="112"/>
      <c r="HV24" s="112"/>
      <c r="HW24" s="92"/>
      <c r="HX24" s="92"/>
      <c r="HY24" s="91"/>
      <c r="HZ24" s="91"/>
      <c r="IA24" s="109"/>
      <c r="IB24" s="110"/>
      <c r="IC24" s="111"/>
      <c r="ID24" s="112"/>
      <c r="IE24" s="112"/>
      <c r="IF24" s="92"/>
      <c r="IG24" s="92"/>
      <c r="IH24" s="91"/>
      <c r="II24" s="91"/>
      <c r="IJ24" s="109"/>
      <c r="IK24" s="110"/>
      <c r="IL24" s="111"/>
      <c r="IM24" s="112"/>
      <c r="IN24" s="112"/>
      <c r="IO24" s="92"/>
      <c r="IP24" s="92"/>
      <c r="IQ24" s="91"/>
      <c r="IR24" s="91"/>
      <c r="IS24" s="109"/>
      <c r="IT24" s="110"/>
      <c r="IU24" s="111"/>
      <c r="IV24" s="112"/>
    </row>
    <row r="25" spans="1:256" s="53" customFormat="1" ht="15.75">
      <c r="A25" s="92"/>
      <c r="B25" s="111"/>
      <c r="C25" s="111"/>
      <c r="D25" s="111"/>
      <c r="E25" s="112"/>
      <c r="F25" s="52"/>
      <c r="G25" s="52"/>
      <c r="H25" s="52"/>
      <c r="I25" s="52"/>
      <c r="J25" s="92"/>
      <c r="K25" s="111"/>
      <c r="L25" s="111"/>
      <c r="M25" s="111"/>
      <c r="N25" s="112"/>
      <c r="O25" s="52"/>
      <c r="P25" s="52"/>
      <c r="Q25" s="52"/>
      <c r="R25" s="52"/>
      <c r="S25" s="92"/>
      <c r="T25" s="111"/>
      <c r="U25" s="111"/>
      <c r="V25" s="111"/>
      <c r="W25" s="112"/>
      <c r="X25" s="52"/>
      <c r="Y25" s="52"/>
      <c r="Z25" s="52"/>
      <c r="AA25" s="52"/>
      <c r="AB25" s="92"/>
      <c r="AC25" s="111"/>
      <c r="AD25" s="111"/>
      <c r="AE25" s="111"/>
      <c r="AF25" s="112"/>
      <c r="AG25" s="52"/>
      <c r="AH25" s="52"/>
      <c r="AI25" s="52"/>
      <c r="AJ25" s="52"/>
      <c r="AK25" s="92"/>
      <c r="AL25" s="111"/>
      <c r="AM25" s="111"/>
      <c r="AN25" s="111"/>
      <c r="AO25" s="112"/>
      <c r="AP25" s="52"/>
      <c r="AQ25" s="52"/>
      <c r="AR25" s="52"/>
      <c r="AS25" s="52"/>
      <c r="AT25" s="92"/>
      <c r="AU25" s="111"/>
      <c r="AV25" s="111"/>
      <c r="AW25" s="111"/>
      <c r="AX25" s="112"/>
      <c r="AY25" s="52"/>
      <c r="AZ25" s="52"/>
      <c r="BA25" s="52"/>
      <c r="BB25" s="52"/>
      <c r="BC25" s="92"/>
      <c r="BD25" s="111"/>
      <c r="BE25" s="111"/>
      <c r="BF25" s="111"/>
      <c r="BG25" s="112"/>
      <c r="BH25" s="52"/>
      <c r="BI25" s="52"/>
      <c r="BJ25" s="52"/>
      <c r="BK25" s="52"/>
      <c r="BL25" s="92"/>
      <c r="BM25" s="111"/>
      <c r="BN25" s="111"/>
      <c r="BO25" s="111"/>
      <c r="BP25" s="112"/>
      <c r="BQ25" s="52"/>
      <c r="BR25" s="52"/>
      <c r="BS25" s="52"/>
      <c r="BT25" s="52"/>
      <c r="BU25" s="92"/>
      <c r="BV25" s="111"/>
      <c r="BW25" s="111"/>
      <c r="BX25" s="111"/>
      <c r="BY25" s="112"/>
      <c r="BZ25" s="52"/>
      <c r="CA25" s="52"/>
      <c r="CB25" s="52"/>
      <c r="CC25" s="52"/>
      <c r="CD25" s="92"/>
      <c r="CE25" s="111"/>
      <c r="CF25" s="111"/>
      <c r="CG25" s="111"/>
      <c r="CH25" s="112"/>
      <c r="CI25" s="52"/>
      <c r="CJ25" s="52"/>
      <c r="CK25" s="52"/>
      <c r="CL25" s="52"/>
      <c r="CM25" s="92"/>
      <c r="CN25" s="111"/>
      <c r="CO25" s="111"/>
      <c r="CP25" s="111"/>
      <c r="CQ25" s="112"/>
      <c r="CR25" s="52"/>
      <c r="CS25" s="52"/>
      <c r="CT25" s="52"/>
      <c r="CU25" s="52"/>
      <c r="CV25" s="92"/>
      <c r="CW25" s="111"/>
      <c r="CX25" s="111"/>
      <c r="CY25" s="111"/>
      <c r="CZ25" s="112"/>
      <c r="DA25" s="52"/>
      <c r="DB25" s="52"/>
      <c r="DC25" s="52"/>
      <c r="DD25" s="52"/>
      <c r="DE25" s="92"/>
      <c r="DF25" s="111"/>
      <c r="DG25" s="111"/>
      <c r="DH25" s="111"/>
      <c r="DI25" s="112"/>
      <c r="DJ25" s="52"/>
      <c r="DK25" s="52"/>
      <c r="DL25" s="52"/>
      <c r="DM25" s="52"/>
      <c r="DN25" s="92"/>
      <c r="DO25" s="111"/>
      <c r="DP25" s="111"/>
      <c r="DQ25" s="111"/>
      <c r="DR25" s="112"/>
      <c r="DS25" s="52"/>
      <c r="DT25" s="52"/>
      <c r="DU25" s="52"/>
      <c r="DV25" s="52"/>
      <c r="DW25" s="92"/>
      <c r="DX25" s="111"/>
      <c r="DY25" s="111"/>
      <c r="DZ25" s="111"/>
      <c r="EA25" s="112"/>
      <c r="EB25" s="52"/>
      <c r="EC25" s="52"/>
      <c r="ED25" s="52"/>
      <c r="EE25" s="52"/>
      <c r="EF25" s="92"/>
      <c r="EG25" s="111"/>
      <c r="EH25" s="111"/>
      <c r="EI25" s="111"/>
      <c r="EJ25" s="112"/>
      <c r="EK25" s="52"/>
      <c r="EL25" s="52"/>
      <c r="EM25" s="52"/>
      <c r="EN25" s="52"/>
      <c r="EO25" s="92"/>
      <c r="EP25" s="111"/>
      <c r="EQ25" s="111"/>
      <c r="ER25" s="111"/>
      <c r="ES25" s="112"/>
      <c r="ET25" s="52"/>
      <c r="EU25" s="52"/>
      <c r="EV25" s="52"/>
      <c r="EW25" s="52"/>
      <c r="EX25" s="92"/>
      <c r="EY25" s="111"/>
      <c r="EZ25" s="111"/>
      <c r="FA25" s="111"/>
      <c r="FB25" s="112"/>
      <c r="FC25" s="52"/>
      <c r="FD25" s="52"/>
      <c r="FE25" s="52"/>
      <c r="FF25" s="52"/>
      <c r="FG25" s="92"/>
      <c r="FH25" s="111"/>
      <c r="FI25" s="111"/>
      <c r="FJ25" s="111"/>
      <c r="FK25" s="112"/>
      <c r="FL25" s="52"/>
      <c r="FM25" s="52"/>
      <c r="FN25" s="52"/>
      <c r="FO25" s="52"/>
      <c r="FP25" s="92"/>
      <c r="FQ25" s="111"/>
      <c r="FR25" s="111"/>
      <c r="FS25" s="111"/>
      <c r="FT25" s="112"/>
      <c r="FU25" s="52"/>
      <c r="FV25" s="52"/>
      <c r="FW25" s="52"/>
      <c r="FX25" s="52"/>
      <c r="FY25" s="92"/>
      <c r="FZ25" s="111"/>
      <c r="GA25" s="111"/>
      <c r="GB25" s="111"/>
      <c r="GC25" s="112"/>
      <c r="GD25" s="52"/>
      <c r="GE25" s="52"/>
      <c r="GF25" s="52"/>
      <c r="GG25" s="52"/>
      <c r="GH25" s="92"/>
      <c r="GI25" s="111"/>
      <c r="GJ25" s="111"/>
      <c r="GK25" s="111"/>
      <c r="GL25" s="112"/>
      <c r="GM25" s="52"/>
      <c r="GN25" s="52"/>
      <c r="GO25" s="52"/>
      <c r="GP25" s="52"/>
      <c r="GQ25" s="92"/>
      <c r="GR25" s="111"/>
      <c r="GS25" s="111"/>
      <c r="GT25" s="111"/>
      <c r="GU25" s="112"/>
      <c r="GV25" s="52"/>
      <c r="GW25" s="52"/>
      <c r="GX25" s="52"/>
      <c r="GY25" s="52"/>
      <c r="GZ25" s="92"/>
      <c r="HA25" s="111"/>
      <c r="HB25" s="111"/>
      <c r="HC25" s="111"/>
      <c r="HD25" s="112"/>
      <c r="HE25" s="52"/>
      <c r="HF25" s="52"/>
      <c r="HG25" s="52"/>
      <c r="HH25" s="52"/>
      <c r="HI25" s="92"/>
      <c r="HJ25" s="111"/>
      <c r="HK25" s="111"/>
      <c r="HL25" s="111"/>
      <c r="HM25" s="112"/>
      <c r="HN25" s="52"/>
      <c r="HO25" s="52"/>
      <c r="HP25" s="52"/>
      <c r="HQ25" s="52"/>
      <c r="HR25" s="92"/>
      <c r="HS25" s="111"/>
      <c r="HT25" s="111"/>
      <c r="HU25" s="111"/>
      <c r="HV25" s="112"/>
      <c r="HW25" s="52"/>
      <c r="HX25" s="52"/>
      <c r="HY25" s="52"/>
      <c r="HZ25" s="52"/>
      <c r="IA25" s="92"/>
      <c r="IB25" s="111"/>
      <c r="IC25" s="111"/>
      <c r="ID25" s="111"/>
      <c r="IE25" s="112"/>
      <c r="IF25" s="52"/>
      <c r="IG25" s="52"/>
      <c r="IH25" s="52"/>
      <c r="II25" s="52"/>
      <c r="IJ25" s="92"/>
      <c r="IK25" s="111"/>
      <c r="IL25" s="111"/>
      <c r="IM25" s="111"/>
      <c r="IN25" s="112"/>
      <c r="IO25" s="52"/>
      <c r="IP25" s="52"/>
      <c r="IQ25" s="52"/>
      <c r="IR25" s="52"/>
      <c r="IS25" s="92"/>
      <c r="IT25" s="111"/>
      <c r="IU25" s="111"/>
      <c r="IV25" s="111"/>
    </row>
    <row r="26" spans="1:256" s="53" customFormat="1" ht="15.75">
      <c r="A26" s="109"/>
      <c r="B26" s="110"/>
      <c r="C26" s="111"/>
      <c r="D26" s="112"/>
      <c r="E26" s="112"/>
      <c r="F26" s="92"/>
      <c r="G26" s="92"/>
      <c r="H26" s="91"/>
      <c r="I26" s="91"/>
      <c r="J26" s="109"/>
      <c r="K26" s="110"/>
      <c r="L26" s="111"/>
      <c r="M26" s="112"/>
      <c r="N26" s="112"/>
      <c r="O26" s="92"/>
      <c r="P26" s="92"/>
      <c r="Q26" s="91"/>
      <c r="R26" s="91"/>
      <c r="S26" s="109"/>
      <c r="T26" s="110"/>
      <c r="U26" s="111"/>
      <c r="V26" s="112"/>
      <c r="W26" s="112"/>
      <c r="X26" s="92"/>
      <c r="Y26" s="92"/>
      <c r="Z26" s="91"/>
      <c r="AA26" s="91"/>
      <c r="AB26" s="109"/>
      <c r="AC26" s="110"/>
      <c r="AD26" s="111"/>
      <c r="AE26" s="112"/>
      <c r="AF26" s="112"/>
      <c r="AG26" s="92"/>
      <c r="AH26" s="92"/>
      <c r="AI26" s="91"/>
      <c r="AJ26" s="91"/>
      <c r="AK26" s="109"/>
      <c r="AL26" s="110"/>
      <c r="AM26" s="111"/>
      <c r="AN26" s="112"/>
      <c r="AO26" s="112"/>
      <c r="AP26" s="92"/>
      <c r="AQ26" s="92"/>
      <c r="AR26" s="91"/>
      <c r="AS26" s="91"/>
      <c r="AT26" s="109"/>
      <c r="AU26" s="110"/>
      <c r="AV26" s="111"/>
      <c r="AW26" s="112"/>
      <c r="AX26" s="112"/>
      <c r="AY26" s="92"/>
      <c r="AZ26" s="92"/>
      <c r="BA26" s="91"/>
      <c r="BB26" s="91"/>
      <c r="BC26" s="109"/>
      <c r="BD26" s="110"/>
      <c r="BE26" s="111"/>
      <c r="BF26" s="112"/>
      <c r="BG26" s="112"/>
      <c r="BH26" s="92"/>
      <c r="BI26" s="92"/>
      <c r="BJ26" s="91"/>
      <c r="BK26" s="91"/>
      <c r="BL26" s="109"/>
      <c r="BM26" s="110"/>
      <c r="BN26" s="111"/>
      <c r="BO26" s="112"/>
      <c r="BP26" s="112"/>
      <c r="BQ26" s="92"/>
      <c r="BR26" s="92"/>
      <c r="BS26" s="91"/>
      <c r="BT26" s="91"/>
      <c r="BU26" s="109"/>
      <c r="BV26" s="110"/>
      <c r="BW26" s="111"/>
      <c r="BX26" s="112"/>
      <c r="BY26" s="112"/>
      <c r="BZ26" s="92"/>
      <c r="CA26" s="92"/>
      <c r="CB26" s="91"/>
      <c r="CC26" s="91"/>
      <c r="CD26" s="109"/>
      <c r="CE26" s="110"/>
      <c r="CF26" s="111"/>
      <c r="CG26" s="112"/>
      <c r="CH26" s="112"/>
      <c r="CI26" s="92"/>
      <c r="CJ26" s="92"/>
      <c r="CK26" s="91"/>
      <c r="CL26" s="91"/>
      <c r="CM26" s="109"/>
      <c r="CN26" s="110"/>
      <c r="CO26" s="111"/>
      <c r="CP26" s="112"/>
      <c r="CQ26" s="112"/>
      <c r="CR26" s="92"/>
      <c r="CS26" s="92"/>
      <c r="CT26" s="91"/>
      <c r="CU26" s="91"/>
      <c r="CV26" s="109"/>
      <c r="CW26" s="110"/>
      <c r="CX26" s="111"/>
      <c r="CY26" s="112"/>
      <c r="CZ26" s="112"/>
      <c r="DA26" s="92"/>
      <c r="DB26" s="92"/>
      <c r="DC26" s="91"/>
      <c r="DD26" s="91"/>
      <c r="DE26" s="109"/>
      <c r="DF26" s="110"/>
      <c r="DG26" s="111"/>
      <c r="DH26" s="112"/>
      <c r="DI26" s="112"/>
      <c r="DJ26" s="92"/>
      <c r="DK26" s="92"/>
      <c r="DL26" s="91"/>
      <c r="DM26" s="91"/>
      <c r="DN26" s="109"/>
      <c r="DO26" s="110"/>
      <c r="DP26" s="111"/>
      <c r="DQ26" s="112"/>
      <c r="DR26" s="112"/>
      <c r="DS26" s="92"/>
      <c r="DT26" s="92"/>
      <c r="DU26" s="91"/>
      <c r="DV26" s="91"/>
      <c r="DW26" s="109"/>
      <c r="DX26" s="110"/>
      <c r="DY26" s="111"/>
      <c r="DZ26" s="112"/>
      <c r="EA26" s="112"/>
      <c r="EB26" s="92"/>
      <c r="EC26" s="92"/>
      <c r="ED26" s="91"/>
      <c r="EE26" s="91"/>
      <c r="EF26" s="109"/>
      <c r="EG26" s="110"/>
      <c r="EH26" s="111"/>
      <c r="EI26" s="112"/>
      <c r="EJ26" s="112"/>
      <c r="EK26" s="92"/>
      <c r="EL26" s="92"/>
      <c r="EM26" s="91"/>
      <c r="EN26" s="91"/>
      <c r="EO26" s="109"/>
      <c r="EP26" s="110"/>
      <c r="EQ26" s="111"/>
      <c r="ER26" s="112"/>
      <c r="ES26" s="112"/>
      <c r="ET26" s="92"/>
      <c r="EU26" s="92"/>
      <c r="EV26" s="91"/>
      <c r="EW26" s="91"/>
      <c r="EX26" s="109"/>
      <c r="EY26" s="110"/>
      <c r="EZ26" s="111"/>
      <c r="FA26" s="112"/>
      <c r="FB26" s="112"/>
      <c r="FC26" s="92"/>
      <c r="FD26" s="92"/>
      <c r="FE26" s="91"/>
      <c r="FF26" s="91"/>
      <c r="FG26" s="109"/>
      <c r="FH26" s="110"/>
      <c r="FI26" s="111"/>
      <c r="FJ26" s="112"/>
      <c r="FK26" s="112"/>
      <c r="FL26" s="92"/>
      <c r="FM26" s="92"/>
      <c r="FN26" s="91"/>
      <c r="FO26" s="91"/>
      <c r="FP26" s="109"/>
      <c r="FQ26" s="110"/>
      <c r="FR26" s="111"/>
      <c r="FS26" s="112"/>
      <c r="FT26" s="112"/>
      <c r="FU26" s="92"/>
      <c r="FV26" s="92"/>
      <c r="FW26" s="91"/>
      <c r="FX26" s="91"/>
      <c r="FY26" s="109"/>
      <c r="FZ26" s="110"/>
      <c r="GA26" s="111"/>
      <c r="GB26" s="112"/>
      <c r="GC26" s="112"/>
      <c r="GD26" s="92"/>
      <c r="GE26" s="92"/>
      <c r="GF26" s="91"/>
      <c r="GG26" s="91"/>
      <c r="GH26" s="109"/>
      <c r="GI26" s="110"/>
      <c r="GJ26" s="111"/>
      <c r="GK26" s="112"/>
      <c r="GL26" s="112"/>
      <c r="GM26" s="92"/>
      <c r="GN26" s="92"/>
      <c r="GO26" s="91"/>
      <c r="GP26" s="91"/>
      <c r="GQ26" s="109"/>
      <c r="GR26" s="110"/>
      <c r="GS26" s="111"/>
      <c r="GT26" s="112"/>
      <c r="GU26" s="112"/>
      <c r="GV26" s="92"/>
      <c r="GW26" s="92"/>
      <c r="GX26" s="91"/>
      <c r="GY26" s="91"/>
      <c r="GZ26" s="109"/>
      <c r="HA26" s="110"/>
      <c r="HB26" s="111"/>
      <c r="HC26" s="112"/>
      <c r="HD26" s="112"/>
      <c r="HE26" s="92"/>
      <c r="HF26" s="92"/>
      <c r="HG26" s="91"/>
      <c r="HH26" s="91"/>
      <c r="HI26" s="109"/>
      <c r="HJ26" s="110"/>
      <c r="HK26" s="111"/>
      <c r="HL26" s="112"/>
      <c r="HM26" s="112"/>
      <c r="HN26" s="92"/>
      <c r="HO26" s="92"/>
      <c r="HP26" s="91"/>
      <c r="HQ26" s="91"/>
      <c r="HR26" s="109"/>
      <c r="HS26" s="110"/>
      <c r="HT26" s="111"/>
      <c r="HU26" s="112"/>
      <c r="HV26" s="112"/>
      <c r="HW26" s="92"/>
      <c r="HX26" s="92"/>
      <c r="HY26" s="91"/>
      <c r="HZ26" s="91"/>
      <c r="IA26" s="109"/>
      <c r="IB26" s="110"/>
      <c r="IC26" s="111"/>
      <c r="ID26" s="112"/>
      <c r="IE26" s="112"/>
      <c r="IF26" s="92"/>
      <c r="IG26" s="92"/>
      <c r="IH26" s="91"/>
      <c r="II26" s="91"/>
      <c r="IJ26" s="109"/>
      <c r="IK26" s="110"/>
      <c r="IL26" s="111"/>
      <c r="IM26" s="112"/>
      <c r="IN26" s="112"/>
      <c r="IO26" s="92"/>
      <c r="IP26" s="92"/>
      <c r="IQ26" s="91"/>
      <c r="IR26" s="91"/>
      <c r="IS26" s="109"/>
      <c r="IT26" s="110"/>
      <c r="IU26" s="111"/>
      <c r="IV26" s="112"/>
    </row>
    <row r="27" spans="1:256" s="53" customFormat="1" ht="15.75">
      <c r="A27" s="109"/>
      <c r="B27" s="110"/>
      <c r="C27" s="111"/>
      <c r="D27" s="112"/>
      <c r="E27" s="112"/>
      <c r="F27" s="92"/>
      <c r="G27" s="92"/>
      <c r="H27" s="91"/>
      <c r="I27" s="91"/>
      <c r="J27" s="109"/>
      <c r="K27" s="110"/>
      <c r="L27" s="111"/>
      <c r="M27" s="112"/>
      <c r="N27" s="112"/>
      <c r="O27" s="92"/>
      <c r="P27" s="92"/>
      <c r="Q27" s="91"/>
      <c r="R27" s="91"/>
      <c r="S27" s="109"/>
      <c r="T27" s="110"/>
      <c r="U27" s="111"/>
      <c r="V27" s="112"/>
      <c r="W27" s="112"/>
      <c r="X27" s="92"/>
      <c r="Y27" s="92"/>
      <c r="Z27" s="91"/>
      <c r="AA27" s="91"/>
      <c r="AB27" s="109"/>
      <c r="AC27" s="110"/>
      <c r="AD27" s="111"/>
      <c r="AE27" s="112"/>
      <c r="AF27" s="112"/>
      <c r="AG27" s="92"/>
      <c r="AH27" s="92"/>
      <c r="AI27" s="91"/>
      <c r="AJ27" s="91"/>
      <c r="AK27" s="109"/>
      <c r="AL27" s="110"/>
      <c r="AM27" s="111"/>
      <c r="AN27" s="112"/>
      <c r="AO27" s="112"/>
      <c r="AP27" s="92"/>
      <c r="AQ27" s="92"/>
      <c r="AR27" s="91"/>
      <c r="AS27" s="91"/>
      <c r="AT27" s="109"/>
      <c r="AU27" s="110"/>
      <c r="AV27" s="111"/>
      <c r="AW27" s="112"/>
      <c r="AX27" s="112"/>
      <c r="AY27" s="92"/>
      <c r="AZ27" s="92"/>
      <c r="BA27" s="91"/>
      <c r="BB27" s="91"/>
      <c r="BC27" s="109"/>
      <c r="BD27" s="110"/>
      <c r="BE27" s="111"/>
      <c r="BF27" s="112"/>
      <c r="BG27" s="112"/>
      <c r="BH27" s="92"/>
      <c r="BI27" s="92"/>
      <c r="BJ27" s="91"/>
      <c r="BK27" s="91"/>
      <c r="BL27" s="109"/>
      <c r="BM27" s="110"/>
      <c r="BN27" s="111"/>
      <c r="BO27" s="112"/>
      <c r="BP27" s="112"/>
      <c r="BQ27" s="92"/>
      <c r="BR27" s="92"/>
      <c r="BS27" s="91"/>
      <c r="BT27" s="91"/>
      <c r="BU27" s="109"/>
      <c r="BV27" s="110"/>
      <c r="BW27" s="111"/>
      <c r="BX27" s="112"/>
      <c r="BY27" s="112"/>
      <c r="BZ27" s="92"/>
      <c r="CA27" s="92"/>
      <c r="CB27" s="91"/>
      <c r="CC27" s="91"/>
      <c r="CD27" s="109"/>
      <c r="CE27" s="110"/>
      <c r="CF27" s="111"/>
      <c r="CG27" s="112"/>
      <c r="CH27" s="112"/>
      <c r="CI27" s="92"/>
      <c r="CJ27" s="92"/>
      <c r="CK27" s="91"/>
      <c r="CL27" s="91"/>
      <c r="CM27" s="109"/>
      <c r="CN27" s="110"/>
      <c r="CO27" s="111"/>
      <c r="CP27" s="112"/>
      <c r="CQ27" s="112"/>
      <c r="CR27" s="92"/>
      <c r="CS27" s="92"/>
      <c r="CT27" s="91"/>
      <c r="CU27" s="91"/>
      <c r="CV27" s="109"/>
      <c r="CW27" s="110"/>
      <c r="CX27" s="111"/>
      <c r="CY27" s="112"/>
      <c r="CZ27" s="112"/>
      <c r="DA27" s="92"/>
      <c r="DB27" s="92"/>
      <c r="DC27" s="91"/>
      <c r="DD27" s="91"/>
      <c r="DE27" s="109"/>
      <c r="DF27" s="110"/>
      <c r="DG27" s="111"/>
      <c r="DH27" s="112"/>
      <c r="DI27" s="112"/>
      <c r="DJ27" s="92"/>
      <c r="DK27" s="92"/>
      <c r="DL27" s="91"/>
      <c r="DM27" s="91"/>
      <c r="DN27" s="109"/>
      <c r="DO27" s="110"/>
      <c r="DP27" s="111"/>
      <c r="DQ27" s="112"/>
      <c r="DR27" s="112"/>
      <c r="DS27" s="92"/>
      <c r="DT27" s="92"/>
      <c r="DU27" s="91"/>
      <c r="DV27" s="91"/>
      <c r="DW27" s="109"/>
      <c r="DX27" s="110"/>
      <c r="DY27" s="111"/>
      <c r="DZ27" s="112"/>
      <c r="EA27" s="112"/>
      <c r="EB27" s="92"/>
      <c r="EC27" s="92"/>
      <c r="ED27" s="91"/>
      <c r="EE27" s="91"/>
      <c r="EF27" s="109"/>
      <c r="EG27" s="110"/>
      <c r="EH27" s="111"/>
      <c r="EI27" s="112"/>
      <c r="EJ27" s="112"/>
      <c r="EK27" s="92"/>
      <c r="EL27" s="92"/>
      <c r="EM27" s="91"/>
      <c r="EN27" s="91"/>
      <c r="EO27" s="109"/>
      <c r="EP27" s="110"/>
      <c r="EQ27" s="111"/>
      <c r="ER27" s="112"/>
      <c r="ES27" s="112"/>
      <c r="ET27" s="92"/>
      <c r="EU27" s="92"/>
      <c r="EV27" s="91"/>
      <c r="EW27" s="91"/>
      <c r="EX27" s="109"/>
      <c r="EY27" s="110"/>
      <c r="EZ27" s="111"/>
      <c r="FA27" s="112"/>
      <c r="FB27" s="112"/>
      <c r="FC27" s="92"/>
      <c r="FD27" s="92"/>
      <c r="FE27" s="91"/>
      <c r="FF27" s="91"/>
      <c r="FG27" s="109"/>
      <c r="FH27" s="110"/>
      <c r="FI27" s="111"/>
      <c r="FJ27" s="112"/>
      <c r="FK27" s="112"/>
      <c r="FL27" s="92"/>
      <c r="FM27" s="92"/>
      <c r="FN27" s="91"/>
      <c r="FO27" s="91"/>
      <c r="FP27" s="109"/>
      <c r="FQ27" s="110"/>
      <c r="FR27" s="111"/>
      <c r="FS27" s="112"/>
      <c r="FT27" s="112"/>
      <c r="FU27" s="92"/>
      <c r="FV27" s="92"/>
      <c r="FW27" s="91"/>
      <c r="FX27" s="91"/>
      <c r="FY27" s="109"/>
      <c r="FZ27" s="110"/>
      <c r="GA27" s="111"/>
      <c r="GB27" s="112"/>
      <c r="GC27" s="112"/>
      <c r="GD27" s="92"/>
      <c r="GE27" s="92"/>
      <c r="GF27" s="91"/>
      <c r="GG27" s="91"/>
      <c r="GH27" s="109"/>
      <c r="GI27" s="110"/>
      <c r="GJ27" s="111"/>
      <c r="GK27" s="112"/>
      <c r="GL27" s="112"/>
      <c r="GM27" s="92"/>
      <c r="GN27" s="92"/>
      <c r="GO27" s="91"/>
      <c r="GP27" s="91"/>
      <c r="GQ27" s="109"/>
      <c r="GR27" s="110"/>
      <c r="GS27" s="111"/>
      <c r="GT27" s="112"/>
      <c r="GU27" s="112"/>
      <c r="GV27" s="92"/>
      <c r="GW27" s="92"/>
      <c r="GX27" s="91"/>
      <c r="GY27" s="91"/>
      <c r="GZ27" s="109"/>
      <c r="HA27" s="110"/>
      <c r="HB27" s="111"/>
      <c r="HC27" s="112"/>
      <c r="HD27" s="112"/>
      <c r="HE27" s="92"/>
      <c r="HF27" s="92"/>
      <c r="HG27" s="91"/>
      <c r="HH27" s="91"/>
      <c r="HI27" s="109"/>
      <c r="HJ27" s="110"/>
      <c r="HK27" s="111"/>
      <c r="HL27" s="112"/>
      <c r="HM27" s="112"/>
      <c r="HN27" s="92"/>
      <c r="HO27" s="92"/>
      <c r="HP27" s="91"/>
      <c r="HQ27" s="91"/>
      <c r="HR27" s="109"/>
      <c r="HS27" s="110"/>
      <c r="HT27" s="111"/>
      <c r="HU27" s="112"/>
      <c r="HV27" s="112"/>
      <c r="HW27" s="92"/>
      <c r="HX27" s="92"/>
      <c r="HY27" s="91"/>
      <c r="HZ27" s="91"/>
      <c r="IA27" s="109"/>
      <c r="IB27" s="110"/>
      <c r="IC27" s="111"/>
      <c r="ID27" s="112"/>
      <c r="IE27" s="112"/>
      <c r="IF27" s="92"/>
      <c r="IG27" s="92"/>
      <c r="IH27" s="91"/>
      <c r="II27" s="91"/>
      <c r="IJ27" s="109"/>
      <c r="IK27" s="110"/>
      <c r="IL27" s="111"/>
      <c r="IM27" s="112"/>
      <c r="IN27" s="112"/>
      <c r="IO27" s="92"/>
      <c r="IP27" s="92"/>
      <c r="IQ27" s="91"/>
      <c r="IR27" s="91"/>
      <c r="IS27" s="109"/>
      <c r="IT27" s="110"/>
      <c r="IU27" s="111"/>
      <c r="IV27" s="112"/>
    </row>
    <row r="28" spans="1:256" s="53" customFormat="1" ht="15.75">
      <c r="A28" s="92"/>
      <c r="B28" s="111"/>
      <c r="C28" s="111"/>
      <c r="D28" s="111"/>
      <c r="E28" s="112"/>
      <c r="F28" s="52"/>
      <c r="G28" s="52"/>
      <c r="H28" s="52"/>
      <c r="I28" s="52"/>
      <c r="J28" s="92"/>
      <c r="K28" s="111"/>
      <c r="L28" s="111"/>
      <c r="M28" s="111"/>
      <c r="N28" s="112"/>
      <c r="O28" s="52"/>
      <c r="P28" s="52"/>
      <c r="Q28" s="52"/>
      <c r="R28" s="52"/>
      <c r="S28" s="92"/>
      <c r="T28" s="111"/>
      <c r="U28" s="111"/>
      <c r="V28" s="111"/>
      <c r="W28" s="112"/>
      <c r="X28" s="52"/>
      <c r="Y28" s="52"/>
      <c r="Z28" s="52"/>
      <c r="AA28" s="52"/>
      <c r="AB28" s="92"/>
      <c r="AC28" s="111"/>
      <c r="AD28" s="111"/>
      <c r="AE28" s="111"/>
      <c r="AF28" s="112"/>
      <c r="AG28" s="52"/>
      <c r="AH28" s="52"/>
      <c r="AI28" s="52"/>
      <c r="AJ28" s="52"/>
      <c r="AK28" s="92"/>
      <c r="AL28" s="111"/>
      <c r="AM28" s="111"/>
      <c r="AN28" s="111"/>
      <c r="AO28" s="112"/>
      <c r="AP28" s="52"/>
      <c r="AQ28" s="52"/>
      <c r="AR28" s="52"/>
      <c r="AS28" s="52"/>
      <c r="AT28" s="92"/>
      <c r="AU28" s="111"/>
      <c r="AV28" s="111"/>
      <c r="AW28" s="111"/>
      <c r="AX28" s="112"/>
      <c r="AY28" s="52"/>
      <c r="AZ28" s="52"/>
      <c r="BA28" s="52"/>
      <c r="BB28" s="52"/>
      <c r="BC28" s="92"/>
      <c r="BD28" s="111"/>
      <c r="BE28" s="111"/>
      <c r="BF28" s="111"/>
      <c r="BG28" s="112"/>
      <c r="BH28" s="52"/>
      <c r="BI28" s="52"/>
      <c r="BJ28" s="52"/>
      <c r="BK28" s="52"/>
      <c r="BL28" s="92"/>
      <c r="BM28" s="111"/>
      <c r="BN28" s="111"/>
      <c r="BO28" s="111"/>
      <c r="BP28" s="112"/>
      <c r="BQ28" s="52"/>
      <c r="BR28" s="52"/>
      <c r="BS28" s="52"/>
      <c r="BT28" s="52"/>
      <c r="BU28" s="92"/>
      <c r="BV28" s="111"/>
      <c r="BW28" s="111"/>
      <c r="BX28" s="111"/>
      <c r="BY28" s="112"/>
      <c r="BZ28" s="52"/>
      <c r="CA28" s="52"/>
      <c r="CB28" s="52"/>
      <c r="CC28" s="52"/>
      <c r="CD28" s="92"/>
      <c r="CE28" s="111"/>
      <c r="CF28" s="111"/>
      <c r="CG28" s="111"/>
      <c r="CH28" s="112"/>
      <c r="CI28" s="52"/>
      <c r="CJ28" s="52"/>
      <c r="CK28" s="52"/>
      <c r="CL28" s="52"/>
      <c r="CM28" s="92"/>
      <c r="CN28" s="111"/>
      <c r="CO28" s="111"/>
      <c r="CP28" s="111"/>
      <c r="CQ28" s="112"/>
      <c r="CR28" s="52"/>
      <c r="CS28" s="52"/>
      <c r="CT28" s="52"/>
      <c r="CU28" s="52"/>
      <c r="CV28" s="92"/>
      <c r="CW28" s="111"/>
      <c r="CX28" s="111"/>
      <c r="CY28" s="111"/>
      <c r="CZ28" s="112"/>
      <c r="DA28" s="52"/>
      <c r="DB28" s="52"/>
      <c r="DC28" s="52"/>
      <c r="DD28" s="52"/>
      <c r="DE28" s="92"/>
      <c r="DF28" s="111"/>
      <c r="DG28" s="111"/>
      <c r="DH28" s="111"/>
      <c r="DI28" s="112"/>
      <c r="DJ28" s="52"/>
      <c r="DK28" s="52"/>
      <c r="DL28" s="52"/>
      <c r="DM28" s="52"/>
      <c r="DN28" s="92"/>
      <c r="DO28" s="111"/>
      <c r="DP28" s="111"/>
      <c r="DQ28" s="111"/>
      <c r="DR28" s="112"/>
      <c r="DS28" s="52"/>
      <c r="DT28" s="52"/>
      <c r="DU28" s="52"/>
      <c r="DV28" s="52"/>
      <c r="DW28" s="92"/>
      <c r="DX28" s="111"/>
      <c r="DY28" s="111"/>
      <c r="DZ28" s="111"/>
      <c r="EA28" s="112"/>
      <c r="EB28" s="52"/>
      <c r="EC28" s="52"/>
      <c r="ED28" s="52"/>
      <c r="EE28" s="52"/>
      <c r="EF28" s="92"/>
      <c r="EG28" s="111"/>
      <c r="EH28" s="111"/>
      <c r="EI28" s="111"/>
      <c r="EJ28" s="112"/>
      <c r="EK28" s="52"/>
      <c r="EL28" s="52"/>
      <c r="EM28" s="52"/>
      <c r="EN28" s="52"/>
      <c r="EO28" s="92"/>
      <c r="EP28" s="111"/>
      <c r="EQ28" s="111"/>
      <c r="ER28" s="111"/>
      <c r="ES28" s="112"/>
      <c r="ET28" s="52"/>
      <c r="EU28" s="52"/>
      <c r="EV28" s="52"/>
      <c r="EW28" s="52"/>
      <c r="EX28" s="92"/>
      <c r="EY28" s="111"/>
      <c r="EZ28" s="111"/>
      <c r="FA28" s="111"/>
      <c r="FB28" s="112"/>
      <c r="FC28" s="52"/>
      <c r="FD28" s="52"/>
      <c r="FE28" s="52"/>
      <c r="FF28" s="52"/>
      <c r="FG28" s="92"/>
      <c r="FH28" s="111"/>
      <c r="FI28" s="111"/>
      <c r="FJ28" s="111"/>
      <c r="FK28" s="112"/>
      <c r="FL28" s="52"/>
      <c r="FM28" s="52"/>
      <c r="FN28" s="52"/>
      <c r="FO28" s="52"/>
      <c r="FP28" s="92"/>
      <c r="FQ28" s="111"/>
      <c r="FR28" s="111"/>
      <c r="FS28" s="111"/>
      <c r="FT28" s="112"/>
      <c r="FU28" s="52"/>
      <c r="FV28" s="52"/>
      <c r="FW28" s="52"/>
      <c r="FX28" s="52"/>
      <c r="FY28" s="92"/>
      <c r="FZ28" s="111"/>
      <c r="GA28" s="111"/>
      <c r="GB28" s="111"/>
      <c r="GC28" s="112"/>
      <c r="GD28" s="52"/>
      <c r="GE28" s="52"/>
      <c r="GF28" s="52"/>
      <c r="GG28" s="52"/>
      <c r="GH28" s="92"/>
      <c r="GI28" s="111"/>
      <c r="GJ28" s="111"/>
      <c r="GK28" s="111"/>
      <c r="GL28" s="112"/>
      <c r="GM28" s="52"/>
      <c r="GN28" s="52"/>
      <c r="GO28" s="52"/>
      <c r="GP28" s="52"/>
      <c r="GQ28" s="92"/>
      <c r="GR28" s="111"/>
      <c r="GS28" s="111"/>
      <c r="GT28" s="111"/>
      <c r="GU28" s="112"/>
      <c r="GV28" s="52"/>
      <c r="GW28" s="52"/>
      <c r="GX28" s="52"/>
      <c r="GY28" s="52"/>
      <c r="GZ28" s="92"/>
      <c r="HA28" s="111"/>
      <c r="HB28" s="111"/>
      <c r="HC28" s="111"/>
      <c r="HD28" s="112"/>
      <c r="HE28" s="52"/>
      <c r="HF28" s="52"/>
      <c r="HG28" s="52"/>
      <c r="HH28" s="52"/>
      <c r="HI28" s="92"/>
      <c r="HJ28" s="111"/>
      <c r="HK28" s="111"/>
      <c r="HL28" s="111"/>
      <c r="HM28" s="112"/>
      <c r="HN28" s="52"/>
      <c r="HO28" s="52"/>
      <c r="HP28" s="52"/>
      <c r="HQ28" s="52"/>
      <c r="HR28" s="92"/>
      <c r="HS28" s="111"/>
      <c r="HT28" s="111"/>
      <c r="HU28" s="111"/>
      <c r="HV28" s="112"/>
      <c r="HW28" s="52"/>
      <c r="HX28" s="52"/>
      <c r="HY28" s="52"/>
      <c r="HZ28" s="52"/>
      <c r="IA28" s="92"/>
      <c r="IB28" s="111"/>
      <c r="IC28" s="111"/>
      <c r="ID28" s="111"/>
      <c r="IE28" s="112"/>
      <c r="IF28" s="52"/>
      <c r="IG28" s="52"/>
      <c r="IH28" s="52"/>
      <c r="II28" s="52"/>
      <c r="IJ28" s="92"/>
      <c r="IK28" s="111"/>
      <c r="IL28" s="111"/>
      <c r="IM28" s="111"/>
      <c r="IN28" s="112"/>
      <c r="IO28" s="52"/>
      <c r="IP28" s="52"/>
      <c r="IQ28" s="52"/>
      <c r="IR28" s="52"/>
      <c r="IS28" s="92"/>
      <c r="IT28" s="111"/>
      <c r="IU28" s="111"/>
      <c r="IV28" s="111"/>
    </row>
    <row r="29" spans="1:256" s="53" customFormat="1" ht="15.75">
      <c r="A29" s="109"/>
      <c r="B29" s="110"/>
      <c r="C29" s="111"/>
      <c r="D29" s="112"/>
      <c r="E29" s="112"/>
      <c r="F29" s="92"/>
      <c r="G29" s="92"/>
      <c r="H29" s="91"/>
      <c r="I29" s="91"/>
      <c r="J29" s="109"/>
      <c r="K29" s="110"/>
      <c r="L29" s="111"/>
      <c r="M29" s="112"/>
      <c r="N29" s="112"/>
      <c r="O29" s="92"/>
      <c r="P29" s="92"/>
      <c r="Q29" s="91"/>
      <c r="R29" s="91"/>
      <c r="S29" s="109"/>
      <c r="T29" s="110"/>
      <c r="U29" s="111"/>
      <c r="V29" s="112"/>
      <c r="W29" s="112"/>
      <c r="X29" s="92"/>
      <c r="Y29" s="92"/>
      <c r="Z29" s="91"/>
      <c r="AA29" s="91"/>
      <c r="AB29" s="109"/>
      <c r="AC29" s="110"/>
      <c r="AD29" s="111"/>
      <c r="AE29" s="112"/>
      <c r="AF29" s="112"/>
      <c r="AG29" s="92"/>
      <c r="AH29" s="92"/>
      <c r="AI29" s="91"/>
      <c r="AJ29" s="91"/>
      <c r="AK29" s="109"/>
      <c r="AL29" s="110"/>
      <c r="AM29" s="111"/>
      <c r="AN29" s="112"/>
      <c r="AO29" s="112"/>
      <c r="AP29" s="92"/>
      <c r="AQ29" s="92"/>
      <c r="AR29" s="91"/>
      <c r="AS29" s="91"/>
      <c r="AT29" s="109"/>
      <c r="AU29" s="110"/>
      <c r="AV29" s="111"/>
      <c r="AW29" s="112"/>
      <c r="AX29" s="112"/>
      <c r="AY29" s="92"/>
      <c r="AZ29" s="92"/>
      <c r="BA29" s="91"/>
      <c r="BB29" s="91"/>
      <c r="BC29" s="109"/>
      <c r="BD29" s="110"/>
      <c r="BE29" s="111"/>
      <c r="BF29" s="112"/>
      <c r="BG29" s="112"/>
      <c r="BH29" s="92"/>
      <c r="BI29" s="92"/>
      <c r="BJ29" s="91"/>
      <c r="BK29" s="91"/>
      <c r="BL29" s="109"/>
      <c r="BM29" s="110"/>
      <c r="BN29" s="111"/>
      <c r="BO29" s="112"/>
      <c r="BP29" s="112"/>
      <c r="BQ29" s="92"/>
      <c r="BR29" s="92"/>
      <c r="BS29" s="91"/>
      <c r="BT29" s="91"/>
      <c r="BU29" s="109"/>
      <c r="BV29" s="110"/>
      <c r="BW29" s="111"/>
      <c r="BX29" s="112"/>
      <c r="BY29" s="112"/>
      <c r="BZ29" s="92"/>
      <c r="CA29" s="92"/>
      <c r="CB29" s="91"/>
      <c r="CC29" s="91"/>
      <c r="CD29" s="109"/>
      <c r="CE29" s="110"/>
      <c r="CF29" s="111"/>
      <c r="CG29" s="112"/>
      <c r="CH29" s="112"/>
      <c r="CI29" s="92"/>
      <c r="CJ29" s="92"/>
      <c r="CK29" s="91"/>
      <c r="CL29" s="91"/>
      <c r="CM29" s="109"/>
      <c r="CN29" s="110"/>
      <c r="CO29" s="111"/>
      <c r="CP29" s="112"/>
      <c r="CQ29" s="112"/>
      <c r="CR29" s="92"/>
      <c r="CS29" s="92"/>
      <c r="CT29" s="91"/>
      <c r="CU29" s="91"/>
      <c r="CV29" s="109"/>
      <c r="CW29" s="110"/>
      <c r="CX29" s="111"/>
      <c r="CY29" s="112"/>
      <c r="CZ29" s="112"/>
      <c r="DA29" s="92"/>
      <c r="DB29" s="92"/>
      <c r="DC29" s="91"/>
      <c r="DD29" s="91"/>
      <c r="DE29" s="109"/>
      <c r="DF29" s="110"/>
      <c r="DG29" s="111"/>
      <c r="DH29" s="112"/>
      <c r="DI29" s="112"/>
      <c r="DJ29" s="92"/>
      <c r="DK29" s="92"/>
      <c r="DL29" s="91"/>
      <c r="DM29" s="91"/>
      <c r="DN29" s="109"/>
      <c r="DO29" s="110"/>
      <c r="DP29" s="111"/>
      <c r="DQ29" s="112"/>
      <c r="DR29" s="112"/>
      <c r="DS29" s="92"/>
      <c r="DT29" s="92"/>
      <c r="DU29" s="91"/>
      <c r="DV29" s="91"/>
      <c r="DW29" s="109"/>
      <c r="DX29" s="110"/>
      <c r="DY29" s="111"/>
      <c r="DZ29" s="112"/>
      <c r="EA29" s="112"/>
      <c r="EB29" s="92"/>
      <c r="EC29" s="92"/>
      <c r="ED29" s="91"/>
      <c r="EE29" s="91"/>
      <c r="EF29" s="109"/>
      <c r="EG29" s="110"/>
      <c r="EH29" s="111"/>
      <c r="EI29" s="112"/>
      <c r="EJ29" s="112"/>
      <c r="EK29" s="92"/>
      <c r="EL29" s="92"/>
      <c r="EM29" s="91"/>
      <c r="EN29" s="91"/>
      <c r="EO29" s="109"/>
      <c r="EP29" s="110"/>
      <c r="EQ29" s="111"/>
      <c r="ER29" s="112"/>
      <c r="ES29" s="112"/>
      <c r="ET29" s="92"/>
      <c r="EU29" s="92"/>
      <c r="EV29" s="91"/>
      <c r="EW29" s="91"/>
      <c r="EX29" s="109"/>
      <c r="EY29" s="110"/>
      <c r="EZ29" s="111"/>
      <c r="FA29" s="112"/>
      <c r="FB29" s="112"/>
      <c r="FC29" s="92"/>
      <c r="FD29" s="92"/>
      <c r="FE29" s="91"/>
      <c r="FF29" s="91"/>
      <c r="FG29" s="109"/>
      <c r="FH29" s="110"/>
      <c r="FI29" s="111"/>
      <c r="FJ29" s="112"/>
      <c r="FK29" s="112"/>
      <c r="FL29" s="92"/>
      <c r="FM29" s="92"/>
      <c r="FN29" s="91"/>
      <c r="FO29" s="91"/>
      <c r="FP29" s="109"/>
      <c r="FQ29" s="110"/>
      <c r="FR29" s="111"/>
      <c r="FS29" s="112"/>
      <c r="FT29" s="112"/>
      <c r="FU29" s="92"/>
      <c r="FV29" s="92"/>
      <c r="FW29" s="91"/>
      <c r="FX29" s="91"/>
      <c r="FY29" s="109"/>
      <c r="FZ29" s="110"/>
      <c r="GA29" s="111"/>
      <c r="GB29" s="112"/>
      <c r="GC29" s="112"/>
      <c r="GD29" s="92"/>
      <c r="GE29" s="92"/>
      <c r="GF29" s="91"/>
      <c r="GG29" s="91"/>
      <c r="GH29" s="109"/>
      <c r="GI29" s="110"/>
      <c r="GJ29" s="111"/>
      <c r="GK29" s="112"/>
      <c r="GL29" s="112"/>
      <c r="GM29" s="92"/>
      <c r="GN29" s="92"/>
      <c r="GO29" s="91"/>
      <c r="GP29" s="91"/>
      <c r="GQ29" s="109"/>
      <c r="GR29" s="110"/>
      <c r="GS29" s="111"/>
      <c r="GT29" s="112"/>
      <c r="GU29" s="112"/>
      <c r="GV29" s="92"/>
      <c r="GW29" s="92"/>
      <c r="GX29" s="91"/>
      <c r="GY29" s="91"/>
      <c r="GZ29" s="109"/>
      <c r="HA29" s="110"/>
      <c r="HB29" s="111"/>
      <c r="HC29" s="112"/>
      <c r="HD29" s="112"/>
      <c r="HE29" s="92"/>
      <c r="HF29" s="92"/>
      <c r="HG29" s="91"/>
      <c r="HH29" s="91"/>
      <c r="HI29" s="109"/>
      <c r="HJ29" s="110"/>
      <c r="HK29" s="111"/>
      <c r="HL29" s="112"/>
      <c r="HM29" s="112"/>
      <c r="HN29" s="92"/>
      <c r="HO29" s="92"/>
      <c r="HP29" s="91"/>
      <c r="HQ29" s="91"/>
      <c r="HR29" s="109"/>
      <c r="HS29" s="110"/>
      <c r="HT29" s="111"/>
      <c r="HU29" s="112"/>
      <c r="HV29" s="112"/>
      <c r="HW29" s="92"/>
      <c r="HX29" s="92"/>
      <c r="HY29" s="91"/>
      <c r="HZ29" s="91"/>
      <c r="IA29" s="109"/>
      <c r="IB29" s="110"/>
      <c r="IC29" s="111"/>
      <c r="ID29" s="112"/>
      <c r="IE29" s="112"/>
      <c r="IF29" s="92"/>
      <c r="IG29" s="92"/>
      <c r="IH29" s="91"/>
      <c r="II29" s="91"/>
      <c r="IJ29" s="109"/>
      <c r="IK29" s="110"/>
      <c r="IL29" s="111"/>
      <c r="IM29" s="112"/>
      <c r="IN29" s="112"/>
      <c r="IO29" s="92"/>
      <c r="IP29" s="92"/>
      <c r="IQ29" s="91"/>
      <c r="IR29" s="91"/>
      <c r="IS29" s="109"/>
      <c r="IT29" s="110"/>
      <c r="IU29" s="111"/>
      <c r="IV29" s="112"/>
    </row>
    <row r="30" spans="1:256" s="53" customFormat="1" ht="15.75">
      <c r="A30" s="109"/>
      <c r="B30" s="110"/>
      <c r="C30" s="111"/>
      <c r="D30" s="112"/>
      <c r="E30" s="112"/>
      <c r="F30" s="92"/>
      <c r="G30" s="92"/>
      <c r="H30" s="91"/>
      <c r="I30" s="91"/>
      <c r="J30" s="109"/>
      <c r="K30" s="110"/>
      <c r="L30" s="111"/>
      <c r="M30" s="112"/>
      <c r="N30" s="112"/>
      <c r="O30" s="92"/>
      <c r="P30" s="92"/>
      <c r="Q30" s="91"/>
      <c r="R30" s="91"/>
      <c r="S30" s="109"/>
      <c r="T30" s="110"/>
      <c r="U30" s="111"/>
      <c r="V30" s="112"/>
      <c r="W30" s="112"/>
      <c r="X30" s="92"/>
      <c r="Y30" s="92"/>
      <c r="Z30" s="91"/>
      <c r="AA30" s="91"/>
      <c r="AB30" s="109"/>
      <c r="AC30" s="110"/>
      <c r="AD30" s="111"/>
      <c r="AE30" s="112"/>
      <c r="AF30" s="112"/>
      <c r="AG30" s="92"/>
      <c r="AH30" s="92"/>
      <c r="AI30" s="91"/>
      <c r="AJ30" s="91"/>
      <c r="AK30" s="109"/>
      <c r="AL30" s="110"/>
      <c r="AM30" s="111"/>
      <c r="AN30" s="112"/>
      <c r="AO30" s="112"/>
      <c r="AP30" s="92"/>
      <c r="AQ30" s="92"/>
      <c r="AR30" s="91"/>
      <c r="AS30" s="91"/>
      <c r="AT30" s="109"/>
      <c r="AU30" s="110"/>
      <c r="AV30" s="111"/>
      <c r="AW30" s="112"/>
      <c r="AX30" s="112"/>
      <c r="AY30" s="92"/>
      <c r="AZ30" s="92"/>
      <c r="BA30" s="91"/>
      <c r="BB30" s="91"/>
      <c r="BC30" s="109"/>
      <c r="BD30" s="110"/>
      <c r="BE30" s="111"/>
      <c r="BF30" s="112"/>
      <c r="BG30" s="112"/>
      <c r="BH30" s="92"/>
      <c r="BI30" s="92"/>
      <c r="BJ30" s="91"/>
      <c r="BK30" s="91"/>
      <c r="BL30" s="109"/>
      <c r="BM30" s="110"/>
      <c r="BN30" s="111"/>
      <c r="BO30" s="112"/>
      <c r="BP30" s="112"/>
      <c r="BQ30" s="92"/>
      <c r="BR30" s="92"/>
      <c r="BS30" s="91"/>
      <c r="BT30" s="91"/>
      <c r="BU30" s="109"/>
      <c r="BV30" s="110"/>
      <c r="BW30" s="111"/>
      <c r="BX30" s="112"/>
      <c r="BY30" s="112"/>
      <c r="BZ30" s="92"/>
      <c r="CA30" s="92"/>
      <c r="CB30" s="91"/>
      <c r="CC30" s="91"/>
      <c r="CD30" s="109"/>
      <c r="CE30" s="110"/>
      <c r="CF30" s="111"/>
      <c r="CG30" s="112"/>
      <c r="CH30" s="112"/>
      <c r="CI30" s="92"/>
      <c r="CJ30" s="92"/>
      <c r="CK30" s="91"/>
      <c r="CL30" s="91"/>
      <c r="CM30" s="109"/>
      <c r="CN30" s="110"/>
      <c r="CO30" s="111"/>
      <c r="CP30" s="112"/>
      <c r="CQ30" s="112"/>
      <c r="CR30" s="92"/>
      <c r="CS30" s="92"/>
      <c r="CT30" s="91"/>
      <c r="CU30" s="91"/>
      <c r="CV30" s="109"/>
      <c r="CW30" s="110"/>
      <c r="CX30" s="111"/>
      <c r="CY30" s="112"/>
      <c r="CZ30" s="112"/>
      <c r="DA30" s="92"/>
      <c r="DB30" s="92"/>
      <c r="DC30" s="91"/>
      <c r="DD30" s="91"/>
      <c r="DE30" s="109"/>
      <c r="DF30" s="110"/>
      <c r="DG30" s="111"/>
      <c r="DH30" s="112"/>
      <c r="DI30" s="112"/>
      <c r="DJ30" s="92"/>
      <c r="DK30" s="92"/>
      <c r="DL30" s="91"/>
      <c r="DM30" s="91"/>
      <c r="DN30" s="109"/>
      <c r="DO30" s="110"/>
      <c r="DP30" s="111"/>
      <c r="DQ30" s="112"/>
      <c r="DR30" s="112"/>
      <c r="DS30" s="92"/>
      <c r="DT30" s="92"/>
      <c r="DU30" s="91"/>
      <c r="DV30" s="91"/>
      <c r="DW30" s="109"/>
      <c r="DX30" s="110"/>
      <c r="DY30" s="111"/>
      <c r="DZ30" s="112"/>
      <c r="EA30" s="112"/>
      <c r="EB30" s="92"/>
      <c r="EC30" s="92"/>
      <c r="ED30" s="91"/>
      <c r="EE30" s="91"/>
      <c r="EF30" s="109"/>
      <c r="EG30" s="110"/>
      <c r="EH30" s="111"/>
      <c r="EI30" s="112"/>
      <c r="EJ30" s="112"/>
      <c r="EK30" s="92"/>
      <c r="EL30" s="92"/>
      <c r="EM30" s="91"/>
      <c r="EN30" s="91"/>
      <c r="EO30" s="109"/>
      <c r="EP30" s="110"/>
      <c r="EQ30" s="111"/>
      <c r="ER30" s="112"/>
      <c r="ES30" s="112"/>
      <c r="ET30" s="92"/>
      <c r="EU30" s="92"/>
      <c r="EV30" s="91"/>
      <c r="EW30" s="91"/>
      <c r="EX30" s="109"/>
      <c r="EY30" s="110"/>
      <c r="EZ30" s="111"/>
      <c r="FA30" s="112"/>
      <c r="FB30" s="112"/>
      <c r="FC30" s="92"/>
      <c r="FD30" s="92"/>
      <c r="FE30" s="91"/>
      <c r="FF30" s="91"/>
      <c r="FG30" s="109"/>
      <c r="FH30" s="110"/>
      <c r="FI30" s="111"/>
      <c r="FJ30" s="112"/>
      <c r="FK30" s="112"/>
      <c r="FL30" s="92"/>
      <c r="FM30" s="92"/>
      <c r="FN30" s="91"/>
      <c r="FO30" s="91"/>
      <c r="FP30" s="109"/>
      <c r="FQ30" s="110"/>
      <c r="FR30" s="111"/>
      <c r="FS30" s="112"/>
      <c r="FT30" s="112"/>
      <c r="FU30" s="92"/>
      <c r="FV30" s="92"/>
      <c r="FW30" s="91"/>
      <c r="FX30" s="91"/>
      <c r="FY30" s="109"/>
      <c r="FZ30" s="110"/>
      <c r="GA30" s="111"/>
      <c r="GB30" s="112"/>
      <c r="GC30" s="112"/>
      <c r="GD30" s="92"/>
      <c r="GE30" s="92"/>
      <c r="GF30" s="91"/>
      <c r="GG30" s="91"/>
      <c r="GH30" s="109"/>
      <c r="GI30" s="110"/>
      <c r="GJ30" s="111"/>
      <c r="GK30" s="112"/>
      <c r="GL30" s="112"/>
      <c r="GM30" s="92"/>
      <c r="GN30" s="92"/>
      <c r="GO30" s="91"/>
      <c r="GP30" s="91"/>
      <c r="GQ30" s="109"/>
      <c r="GR30" s="110"/>
      <c r="GS30" s="111"/>
      <c r="GT30" s="112"/>
      <c r="GU30" s="112"/>
      <c r="GV30" s="92"/>
      <c r="GW30" s="92"/>
      <c r="GX30" s="91"/>
      <c r="GY30" s="91"/>
      <c r="GZ30" s="109"/>
      <c r="HA30" s="110"/>
      <c r="HB30" s="111"/>
      <c r="HC30" s="112"/>
      <c r="HD30" s="112"/>
      <c r="HE30" s="92"/>
      <c r="HF30" s="92"/>
      <c r="HG30" s="91"/>
      <c r="HH30" s="91"/>
      <c r="HI30" s="109"/>
      <c r="HJ30" s="110"/>
      <c r="HK30" s="111"/>
      <c r="HL30" s="112"/>
      <c r="HM30" s="112"/>
      <c r="HN30" s="92"/>
      <c r="HO30" s="92"/>
      <c r="HP30" s="91"/>
      <c r="HQ30" s="91"/>
      <c r="HR30" s="109"/>
      <c r="HS30" s="110"/>
      <c r="HT30" s="111"/>
      <c r="HU30" s="112"/>
      <c r="HV30" s="112"/>
      <c r="HW30" s="92"/>
      <c r="HX30" s="92"/>
      <c r="HY30" s="91"/>
      <c r="HZ30" s="91"/>
      <c r="IA30" s="109"/>
      <c r="IB30" s="110"/>
      <c r="IC30" s="111"/>
      <c r="ID30" s="112"/>
      <c r="IE30" s="112"/>
      <c r="IF30" s="92"/>
      <c r="IG30" s="92"/>
      <c r="IH30" s="91"/>
      <c r="II30" s="91"/>
      <c r="IJ30" s="109"/>
      <c r="IK30" s="110"/>
      <c r="IL30" s="111"/>
      <c r="IM30" s="112"/>
      <c r="IN30" s="112"/>
      <c r="IO30" s="92"/>
      <c r="IP30" s="92"/>
      <c r="IQ30" s="91"/>
      <c r="IR30" s="91"/>
      <c r="IS30" s="109"/>
      <c r="IT30" s="110"/>
      <c r="IU30" s="111"/>
      <c r="IV30" s="112"/>
    </row>
    <row r="31" spans="1:256" s="53" customFormat="1" ht="15.75">
      <c r="A31" s="92"/>
      <c r="B31" s="111"/>
      <c r="C31" s="111"/>
      <c r="D31" s="111"/>
      <c r="E31" s="112"/>
      <c r="F31" s="52"/>
      <c r="G31" s="52"/>
      <c r="H31" s="52"/>
      <c r="I31" s="52"/>
      <c r="J31" s="92"/>
      <c r="K31" s="111"/>
      <c r="L31" s="111"/>
      <c r="M31" s="111"/>
      <c r="N31" s="112"/>
      <c r="O31" s="52"/>
      <c r="P31" s="52"/>
      <c r="Q31" s="52"/>
      <c r="R31" s="52"/>
      <c r="S31" s="92"/>
      <c r="T31" s="111"/>
      <c r="U31" s="111"/>
      <c r="V31" s="111"/>
      <c r="W31" s="112"/>
      <c r="X31" s="52"/>
      <c r="Y31" s="52"/>
      <c r="Z31" s="52"/>
      <c r="AA31" s="52"/>
      <c r="AB31" s="92"/>
      <c r="AC31" s="111"/>
      <c r="AD31" s="111"/>
      <c r="AE31" s="111"/>
      <c r="AF31" s="112"/>
      <c r="AG31" s="52"/>
      <c r="AH31" s="52"/>
      <c r="AI31" s="52"/>
      <c r="AJ31" s="52"/>
      <c r="AK31" s="92"/>
      <c r="AL31" s="111"/>
      <c r="AM31" s="111"/>
      <c r="AN31" s="111"/>
      <c r="AO31" s="112"/>
      <c r="AP31" s="52"/>
      <c r="AQ31" s="52"/>
      <c r="AR31" s="52"/>
      <c r="AS31" s="52"/>
      <c r="AT31" s="92"/>
      <c r="AU31" s="111"/>
      <c r="AV31" s="111"/>
      <c r="AW31" s="111"/>
      <c r="AX31" s="112"/>
      <c r="AY31" s="52"/>
      <c r="AZ31" s="52"/>
      <c r="BA31" s="52"/>
      <c r="BB31" s="52"/>
      <c r="BC31" s="92"/>
      <c r="BD31" s="111"/>
      <c r="BE31" s="111"/>
      <c r="BF31" s="111"/>
      <c r="BG31" s="112"/>
      <c r="BH31" s="52"/>
      <c r="BI31" s="52"/>
      <c r="BJ31" s="52"/>
      <c r="BK31" s="52"/>
      <c r="BL31" s="92"/>
      <c r="BM31" s="111"/>
      <c r="BN31" s="111"/>
      <c r="BO31" s="111"/>
      <c r="BP31" s="112"/>
      <c r="BQ31" s="52"/>
      <c r="BR31" s="52"/>
      <c r="BS31" s="52"/>
      <c r="BT31" s="52"/>
      <c r="BU31" s="92"/>
      <c r="BV31" s="111"/>
      <c r="BW31" s="111"/>
      <c r="BX31" s="111"/>
      <c r="BY31" s="112"/>
      <c r="BZ31" s="52"/>
      <c r="CA31" s="52"/>
      <c r="CB31" s="52"/>
      <c r="CC31" s="52"/>
      <c r="CD31" s="92"/>
      <c r="CE31" s="111"/>
      <c r="CF31" s="111"/>
      <c r="CG31" s="111"/>
      <c r="CH31" s="112"/>
      <c r="CI31" s="52"/>
      <c r="CJ31" s="52"/>
      <c r="CK31" s="52"/>
      <c r="CL31" s="52"/>
      <c r="CM31" s="92"/>
      <c r="CN31" s="111"/>
      <c r="CO31" s="111"/>
      <c r="CP31" s="111"/>
      <c r="CQ31" s="112"/>
      <c r="CR31" s="52"/>
      <c r="CS31" s="52"/>
      <c r="CT31" s="52"/>
      <c r="CU31" s="52"/>
      <c r="CV31" s="92"/>
      <c r="CW31" s="111"/>
      <c r="CX31" s="111"/>
      <c r="CY31" s="111"/>
      <c r="CZ31" s="112"/>
      <c r="DA31" s="52"/>
      <c r="DB31" s="52"/>
      <c r="DC31" s="52"/>
      <c r="DD31" s="52"/>
      <c r="DE31" s="92"/>
      <c r="DF31" s="111"/>
      <c r="DG31" s="111"/>
      <c r="DH31" s="111"/>
      <c r="DI31" s="112"/>
      <c r="DJ31" s="52"/>
      <c r="DK31" s="52"/>
      <c r="DL31" s="52"/>
      <c r="DM31" s="52"/>
      <c r="DN31" s="92"/>
      <c r="DO31" s="111"/>
      <c r="DP31" s="111"/>
      <c r="DQ31" s="111"/>
      <c r="DR31" s="112"/>
      <c r="DS31" s="52"/>
      <c r="DT31" s="52"/>
      <c r="DU31" s="52"/>
      <c r="DV31" s="52"/>
      <c r="DW31" s="92"/>
      <c r="DX31" s="111"/>
      <c r="DY31" s="111"/>
      <c r="DZ31" s="111"/>
      <c r="EA31" s="112"/>
      <c r="EB31" s="52"/>
      <c r="EC31" s="52"/>
      <c r="ED31" s="52"/>
      <c r="EE31" s="52"/>
      <c r="EF31" s="92"/>
      <c r="EG31" s="111"/>
      <c r="EH31" s="111"/>
      <c r="EI31" s="111"/>
      <c r="EJ31" s="112"/>
      <c r="EK31" s="52"/>
      <c r="EL31" s="52"/>
      <c r="EM31" s="52"/>
      <c r="EN31" s="52"/>
      <c r="EO31" s="92"/>
      <c r="EP31" s="111"/>
      <c r="EQ31" s="111"/>
      <c r="ER31" s="111"/>
      <c r="ES31" s="112"/>
      <c r="ET31" s="52"/>
      <c r="EU31" s="52"/>
      <c r="EV31" s="52"/>
      <c r="EW31" s="52"/>
      <c r="EX31" s="92"/>
      <c r="EY31" s="111"/>
      <c r="EZ31" s="111"/>
      <c r="FA31" s="111"/>
      <c r="FB31" s="112"/>
      <c r="FC31" s="52"/>
      <c r="FD31" s="52"/>
      <c r="FE31" s="52"/>
      <c r="FF31" s="52"/>
      <c r="FG31" s="92"/>
      <c r="FH31" s="111"/>
      <c r="FI31" s="111"/>
      <c r="FJ31" s="111"/>
      <c r="FK31" s="112"/>
      <c r="FL31" s="52"/>
      <c r="FM31" s="52"/>
      <c r="FN31" s="52"/>
      <c r="FO31" s="52"/>
      <c r="FP31" s="92"/>
      <c r="FQ31" s="111"/>
      <c r="FR31" s="111"/>
      <c r="FS31" s="111"/>
      <c r="FT31" s="112"/>
      <c r="FU31" s="52"/>
      <c r="FV31" s="52"/>
      <c r="FW31" s="52"/>
      <c r="FX31" s="52"/>
      <c r="FY31" s="92"/>
      <c r="FZ31" s="111"/>
      <c r="GA31" s="111"/>
      <c r="GB31" s="111"/>
      <c r="GC31" s="112"/>
      <c r="GD31" s="52"/>
      <c r="GE31" s="52"/>
      <c r="GF31" s="52"/>
      <c r="GG31" s="52"/>
      <c r="GH31" s="92"/>
      <c r="GI31" s="111"/>
      <c r="GJ31" s="111"/>
      <c r="GK31" s="111"/>
      <c r="GL31" s="112"/>
      <c r="GM31" s="52"/>
      <c r="GN31" s="52"/>
      <c r="GO31" s="52"/>
      <c r="GP31" s="52"/>
      <c r="GQ31" s="92"/>
      <c r="GR31" s="111"/>
      <c r="GS31" s="111"/>
      <c r="GT31" s="111"/>
      <c r="GU31" s="112"/>
      <c r="GV31" s="52"/>
      <c r="GW31" s="52"/>
      <c r="GX31" s="52"/>
      <c r="GY31" s="52"/>
      <c r="GZ31" s="92"/>
      <c r="HA31" s="111"/>
      <c r="HB31" s="111"/>
      <c r="HC31" s="111"/>
      <c r="HD31" s="112"/>
      <c r="HE31" s="52"/>
      <c r="HF31" s="52"/>
      <c r="HG31" s="52"/>
      <c r="HH31" s="52"/>
      <c r="HI31" s="92"/>
      <c r="HJ31" s="111"/>
      <c r="HK31" s="111"/>
      <c r="HL31" s="111"/>
      <c r="HM31" s="112"/>
      <c r="HN31" s="52"/>
      <c r="HO31" s="52"/>
      <c r="HP31" s="52"/>
      <c r="HQ31" s="52"/>
      <c r="HR31" s="92"/>
      <c r="HS31" s="111"/>
      <c r="HT31" s="111"/>
      <c r="HU31" s="111"/>
      <c r="HV31" s="112"/>
      <c r="HW31" s="52"/>
      <c r="HX31" s="52"/>
      <c r="HY31" s="52"/>
      <c r="HZ31" s="52"/>
      <c r="IA31" s="92"/>
      <c r="IB31" s="111"/>
      <c r="IC31" s="111"/>
      <c r="ID31" s="111"/>
      <c r="IE31" s="112"/>
      <c r="IF31" s="52"/>
      <c r="IG31" s="52"/>
      <c r="IH31" s="52"/>
      <c r="II31" s="52"/>
      <c r="IJ31" s="92"/>
      <c r="IK31" s="111"/>
      <c r="IL31" s="111"/>
      <c r="IM31" s="111"/>
      <c r="IN31" s="112"/>
      <c r="IO31" s="52"/>
      <c r="IP31" s="52"/>
      <c r="IQ31" s="52"/>
      <c r="IR31" s="52"/>
      <c r="IS31" s="92"/>
      <c r="IT31" s="111"/>
      <c r="IU31" s="111"/>
      <c r="IV31" s="111"/>
    </row>
    <row r="32" spans="1:256" s="53" customFormat="1" ht="15.75">
      <c r="A32" s="109"/>
      <c r="B32" s="110"/>
      <c r="C32" s="111"/>
      <c r="D32" s="112"/>
      <c r="E32" s="112"/>
      <c r="F32" s="92"/>
      <c r="G32" s="92"/>
      <c r="H32" s="91"/>
      <c r="I32" s="91"/>
      <c r="J32" s="109"/>
      <c r="K32" s="110"/>
      <c r="L32" s="111"/>
      <c r="M32" s="112"/>
      <c r="N32" s="112"/>
      <c r="O32" s="92"/>
      <c r="P32" s="92"/>
      <c r="Q32" s="91"/>
      <c r="R32" s="91"/>
      <c r="S32" s="109"/>
      <c r="T32" s="110"/>
      <c r="U32" s="111"/>
      <c r="V32" s="112"/>
      <c r="W32" s="112"/>
      <c r="X32" s="92"/>
      <c r="Y32" s="92"/>
      <c r="Z32" s="91"/>
      <c r="AA32" s="91"/>
      <c r="AB32" s="109"/>
      <c r="AC32" s="110"/>
      <c r="AD32" s="111"/>
      <c r="AE32" s="112"/>
      <c r="AF32" s="112"/>
      <c r="AG32" s="92"/>
      <c r="AH32" s="92"/>
      <c r="AI32" s="91"/>
      <c r="AJ32" s="91"/>
      <c r="AK32" s="109"/>
      <c r="AL32" s="110"/>
      <c r="AM32" s="111"/>
      <c r="AN32" s="112"/>
      <c r="AO32" s="112"/>
      <c r="AP32" s="92"/>
      <c r="AQ32" s="92"/>
      <c r="AR32" s="91"/>
      <c r="AS32" s="91"/>
      <c r="AT32" s="109"/>
      <c r="AU32" s="110"/>
      <c r="AV32" s="111"/>
      <c r="AW32" s="112"/>
      <c r="AX32" s="112"/>
      <c r="AY32" s="92"/>
      <c r="AZ32" s="92"/>
      <c r="BA32" s="91"/>
      <c r="BB32" s="91"/>
      <c r="BC32" s="109"/>
      <c r="BD32" s="110"/>
      <c r="BE32" s="111"/>
      <c r="BF32" s="112"/>
      <c r="BG32" s="112"/>
      <c r="BH32" s="92"/>
      <c r="BI32" s="92"/>
      <c r="BJ32" s="91"/>
      <c r="BK32" s="91"/>
      <c r="BL32" s="109"/>
      <c r="BM32" s="110"/>
      <c r="BN32" s="111"/>
      <c r="BO32" s="112"/>
      <c r="BP32" s="112"/>
      <c r="BQ32" s="92"/>
      <c r="BR32" s="92"/>
      <c r="BS32" s="91"/>
      <c r="BT32" s="91"/>
      <c r="BU32" s="109"/>
      <c r="BV32" s="110"/>
      <c r="BW32" s="111"/>
      <c r="BX32" s="112"/>
      <c r="BY32" s="112"/>
      <c r="BZ32" s="92"/>
      <c r="CA32" s="92"/>
      <c r="CB32" s="91"/>
      <c r="CC32" s="91"/>
      <c r="CD32" s="109"/>
      <c r="CE32" s="110"/>
      <c r="CF32" s="111"/>
      <c r="CG32" s="112"/>
      <c r="CH32" s="112"/>
      <c r="CI32" s="92"/>
      <c r="CJ32" s="92"/>
      <c r="CK32" s="91"/>
      <c r="CL32" s="91"/>
      <c r="CM32" s="109"/>
      <c r="CN32" s="110"/>
      <c r="CO32" s="111"/>
      <c r="CP32" s="112"/>
      <c r="CQ32" s="112"/>
      <c r="CR32" s="92"/>
      <c r="CS32" s="92"/>
      <c r="CT32" s="91"/>
      <c r="CU32" s="91"/>
      <c r="CV32" s="109"/>
      <c r="CW32" s="110"/>
      <c r="CX32" s="111"/>
      <c r="CY32" s="112"/>
      <c r="CZ32" s="112"/>
      <c r="DA32" s="92"/>
      <c r="DB32" s="92"/>
      <c r="DC32" s="91"/>
      <c r="DD32" s="91"/>
      <c r="DE32" s="109"/>
      <c r="DF32" s="110"/>
      <c r="DG32" s="111"/>
      <c r="DH32" s="112"/>
      <c r="DI32" s="112"/>
      <c r="DJ32" s="92"/>
      <c r="DK32" s="92"/>
      <c r="DL32" s="91"/>
      <c r="DM32" s="91"/>
      <c r="DN32" s="109"/>
      <c r="DO32" s="110"/>
      <c r="DP32" s="111"/>
      <c r="DQ32" s="112"/>
      <c r="DR32" s="112"/>
      <c r="DS32" s="92"/>
      <c r="DT32" s="92"/>
      <c r="DU32" s="91"/>
      <c r="DV32" s="91"/>
      <c r="DW32" s="109"/>
      <c r="DX32" s="110"/>
      <c r="DY32" s="111"/>
      <c r="DZ32" s="112"/>
      <c r="EA32" s="112"/>
      <c r="EB32" s="92"/>
      <c r="EC32" s="92"/>
      <c r="ED32" s="91"/>
      <c r="EE32" s="91"/>
      <c r="EF32" s="109"/>
      <c r="EG32" s="110"/>
      <c r="EH32" s="111"/>
      <c r="EI32" s="112"/>
      <c r="EJ32" s="112"/>
      <c r="EK32" s="92"/>
      <c r="EL32" s="92"/>
      <c r="EM32" s="91"/>
      <c r="EN32" s="91"/>
      <c r="EO32" s="109"/>
      <c r="EP32" s="110"/>
      <c r="EQ32" s="111"/>
      <c r="ER32" s="112"/>
      <c r="ES32" s="112"/>
      <c r="ET32" s="92"/>
      <c r="EU32" s="92"/>
      <c r="EV32" s="91"/>
      <c r="EW32" s="91"/>
      <c r="EX32" s="109"/>
      <c r="EY32" s="110"/>
      <c r="EZ32" s="111"/>
      <c r="FA32" s="112"/>
      <c r="FB32" s="112"/>
      <c r="FC32" s="92"/>
      <c r="FD32" s="92"/>
      <c r="FE32" s="91"/>
      <c r="FF32" s="91"/>
      <c r="FG32" s="109"/>
      <c r="FH32" s="110"/>
      <c r="FI32" s="111"/>
      <c r="FJ32" s="112"/>
      <c r="FK32" s="112"/>
      <c r="FL32" s="92"/>
      <c r="FM32" s="92"/>
      <c r="FN32" s="91"/>
      <c r="FO32" s="91"/>
      <c r="FP32" s="109"/>
      <c r="FQ32" s="110"/>
      <c r="FR32" s="111"/>
      <c r="FS32" s="112"/>
      <c r="FT32" s="112"/>
      <c r="FU32" s="92"/>
      <c r="FV32" s="92"/>
      <c r="FW32" s="91"/>
      <c r="FX32" s="91"/>
      <c r="FY32" s="109"/>
      <c r="FZ32" s="110"/>
      <c r="GA32" s="111"/>
      <c r="GB32" s="112"/>
      <c r="GC32" s="112"/>
      <c r="GD32" s="92"/>
      <c r="GE32" s="92"/>
      <c r="GF32" s="91"/>
      <c r="GG32" s="91"/>
      <c r="GH32" s="109"/>
      <c r="GI32" s="110"/>
      <c r="GJ32" s="111"/>
      <c r="GK32" s="112"/>
      <c r="GL32" s="112"/>
      <c r="GM32" s="92"/>
      <c r="GN32" s="92"/>
      <c r="GO32" s="91"/>
      <c r="GP32" s="91"/>
      <c r="GQ32" s="109"/>
      <c r="GR32" s="110"/>
      <c r="GS32" s="111"/>
      <c r="GT32" s="112"/>
      <c r="GU32" s="112"/>
      <c r="GV32" s="92"/>
      <c r="GW32" s="92"/>
      <c r="GX32" s="91"/>
      <c r="GY32" s="91"/>
      <c r="GZ32" s="109"/>
      <c r="HA32" s="110"/>
      <c r="HB32" s="111"/>
      <c r="HC32" s="112"/>
      <c r="HD32" s="112"/>
      <c r="HE32" s="92"/>
      <c r="HF32" s="92"/>
      <c r="HG32" s="91"/>
      <c r="HH32" s="91"/>
      <c r="HI32" s="109"/>
      <c r="HJ32" s="110"/>
      <c r="HK32" s="111"/>
      <c r="HL32" s="112"/>
      <c r="HM32" s="112"/>
      <c r="HN32" s="92"/>
      <c r="HO32" s="92"/>
      <c r="HP32" s="91"/>
      <c r="HQ32" s="91"/>
      <c r="HR32" s="109"/>
      <c r="HS32" s="110"/>
      <c r="HT32" s="111"/>
      <c r="HU32" s="112"/>
      <c r="HV32" s="112"/>
      <c r="HW32" s="92"/>
      <c r="HX32" s="92"/>
      <c r="HY32" s="91"/>
      <c r="HZ32" s="91"/>
      <c r="IA32" s="109"/>
      <c r="IB32" s="110"/>
      <c r="IC32" s="111"/>
      <c r="ID32" s="112"/>
      <c r="IE32" s="112"/>
      <c r="IF32" s="92"/>
      <c r="IG32" s="92"/>
      <c r="IH32" s="91"/>
      <c r="II32" s="91"/>
      <c r="IJ32" s="109"/>
      <c r="IK32" s="110"/>
      <c r="IL32" s="111"/>
      <c r="IM32" s="112"/>
      <c r="IN32" s="112"/>
      <c r="IO32" s="92"/>
      <c r="IP32" s="92"/>
      <c r="IQ32" s="91"/>
      <c r="IR32" s="91"/>
      <c r="IS32" s="109"/>
      <c r="IT32" s="110"/>
      <c r="IU32" s="111"/>
      <c r="IV32" s="112"/>
    </row>
    <row r="33" spans="1:256" s="53" customFormat="1" ht="15.75">
      <c r="A33" s="109"/>
      <c r="B33" s="110"/>
      <c r="C33" s="111"/>
      <c r="D33" s="112"/>
      <c r="E33" s="112"/>
      <c r="F33" s="92"/>
      <c r="G33" s="92"/>
      <c r="H33" s="91"/>
      <c r="I33" s="91"/>
      <c r="J33" s="109"/>
      <c r="K33" s="110"/>
      <c r="L33" s="111"/>
      <c r="M33" s="112"/>
      <c r="N33" s="112"/>
      <c r="O33" s="92"/>
      <c r="P33" s="92"/>
      <c r="Q33" s="91"/>
      <c r="R33" s="91"/>
      <c r="S33" s="109"/>
      <c r="T33" s="110"/>
      <c r="U33" s="111"/>
      <c r="V33" s="112"/>
      <c r="W33" s="112"/>
      <c r="X33" s="92"/>
      <c r="Y33" s="92"/>
      <c r="Z33" s="91"/>
      <c r="AA33" s="91"/>
      <c r="AB33" s="109"/>
      <c r="AC33" s="110"/>
      <c r="AD33" s="111"/>
      <c r="AE33" s="112"/>
      <c r="AF33" s="112"/>
      <c r="AG33" s="92"/>
      <c r="AH33" s="92"/>
      <c r="AI33" s="91"/>
      <c r="AJ33" s="91"/>
      <c r="AK33" s="109"/>
      <c r="AL33" s="110"/>
      <c r="AM33" s="111"/>
      <c r="AN33" s="112"/>
      <c r="AO33" s="112"/>
      <c r="AP33" s="92"/>
      <c r="AQ33" s="92"/>
      <c r="AR33" s="91"/>
      <c r="AS33" s="91"/>
      <c r="AT33" s="109"/>
      <c r="AU33" s="110"/>
      <c r="AV33" s="111"/>
      <c r="AW33" s="112"/>
      <c r="AX33" s="112"/>
      <c r="AY33" s="92"/>
      <c r="AZ33" s="92"/>
      <c r="BA33" s="91"/>
      <c r="BB33" s="91"/>
      <c r="BC33" s="109"/>
      <c r="BD33" s="110"/>
      <c r="BE33" s="111"/>
      <c r="BF33" s="112"/>
      <c r="BG33" s="112"/>
      <c r="BH33" s="92"/>
      <c r="BI33" s="92"/>
      <c r="BJ33" s="91"/>
      <c r="BK33" s="91"/>
      <c r="BL33" s="109"/>
      <c r="BM33" s="110"/>
      <c r="BN33" s="111"/>
      <c r="BO33" s="112"/>
      <c r="BP33" s="112"/>
      <c r="BQ33" s="92"/>
      <c r="BR33" s="92"/>
      <c r="BS33" s="91"/>
      <c r="BT33" s="91"/>
      <c r="BU33" s="109"/>
      <c r="BV33" s="110"/>
      <c r="BW33" s="111"/>
      <c r="BX33" s="112"/>
      <c r="BY33" s="112"/>
      <c r="BZ33" s="92"/>
      <c r="CA33" s="92"/>
      <c r="CB33" s="91"/>
      <c r="CC33" s="91"/>
      <c r="CD33" s="109"/>
      <c r="CE33" s="110"/>
      <c r="CF33" s="111"/>
      <c r="CG33" s="112"/>
      <c r="CH33" s="112"/>
      <c r="CI33" s="92"/>
      <c r="CJ33" s="92"/>
      <c r="CK33" s="91"/>
      <c r="CL33" s="91"/>
      <c r="CM33" s="109"/>
      <c r="CN33" s="110"/>
      <c r="CO33" s="111"/>
      <c r="CP33" s="112"/>
      <c r="CQ33" s="112"/>
      <c r="CR33" s="92"/>
      <c r="CS33" s="92"/>
      <c r="CT33" s="91"/>
      <c r="CU33" s="91"/>
      <c r="CV33" s="109"/>
      <c r="CW33" s="110"/>
      <c r="CX33" s="111"/>
      <c r="CY33" s="112"/>
      <c r="CZ33" s="112"/>
      <c r="DA33" s="92"/>
      <c r="DB33" s="92"/>
      <c r="DC33" s="91"/>
      <c r="DD33" s="91"/>
      <c r="DE33" s="109"/>
      <c r="DF33" s="110"/>
      <c r="DG33" s="111"/>
      <c r="DH33" s="112"/>
      <c r="DI33" s="112"/>
      <c r="DJ33" s="92"/>
      <c r="DK33" s="92"/>
      <c r="DL33" s="91"/>
      <c r="DM33" s="91"/>
      <c r="DN33" s="109"/>
      <c r="DO33" s="110"/>
      <c r="DP33" s="111"/>
      <c r="DQ33" s="112"/>
      <c r="DR33" s="112"/>
      <c r="DS33" s="92"/>
      <c r="DT33" s="92"/>
      <c r="DU33" s="91"/>
      <c r="DV33" s="91"/>
      <c r="DW33" s="109"/>
      <c r="DX33" s="110"/>
      <c r="DY33" s="111"/>
      <c r="DZ33" s="112"/>
      <c r="EA33" s="112"/>
      <c r="EB33" s="92"/>
      <c r="EC33" s="92"/>
      <c r="ED33" s="91"/>
      <c r="EE33" s="91"/>
      <c r="EF33" s="109"/>
      <c r="EG33" s="110"/>
      <c r="EH33" s="111"/>
      <c r="EI33" s="112"/>
      <c r="EJ33" s="112"/>
      <c r="EK33" s="92"/>
      <c r="EL33" s="92"/>
      <c r="EM33" s="91"/>
      <c r="EN33" s="91"/>
      <c r="EO33" s="109"/>
      <c r="EP33" s="110"/>
      <c r="EQ33" s="111"/>
      <c r="ER33" s="112"/>
      <c r="ES33" s="112"/>
      <c r="ET33" s="92"/>
      <c r="EU33" s="92"/>
      <c r="EV33" s="91"/>
      <c r="EW33" s="91"/>
      <c r="EX33" s="109"/>
      <c r="EY33" s="110"/>
      <c r="EZ33" s="111"/>
      <c r="FA33" s="112"/>
      <c r="FB33" s="112"/>
      <c r="FC33" s="92"/>
      <c r="FD33" s="92"/>
      <c r="FE33" s="91"/>
      <c r="FF33" s="91"/>
      <c r="FG33" s="109"/>
      <c r="FH33" s="110"/>
      <c r="FI33" s="111"/>
      <c r="FJ33" s="112"/>
      <c r="FK33" s="112"/>
      <c r="FL33" s="92"/>
      <c r="FM33" s="92"/>
      <c r="FN33" s="91"/>
      <c r="FO33" s="91"/>
      <c r="FP33" s="109"/>
      <c r="FQ33" s="110"/>
      <c r="FR33" s="111"/>
      <c r="FS33" s="112"/>
      <c r="FT33" s="112"/>
      <c r="FU33" s="92"/>
      <c r="FV33" s="92"/>
      <c r="FW33" s="91"/>
      <c r="FX33" s="91"/>
      <c r="FY33" s="109"/>
      <c r="FZ33" s="110"/>
      <c r="GA33" s="111"/>
      <c r="GB33" s="112"/>
      <c r="GC33" s="112"/>
      <c r="GD33" s="92"/>
      <c r="GE33" s="92"/>
      <c r="GF33" s="91"/>
      <c r="GG33" s="91"/>
      <c r="GH33" s="109"/>
      <c r="GI33" s="110"/>
      <c r="GJ33" s="111"/>
      <c r="GK33" s="112"/>
      <c r="GL33" s="112"/>
      <c r="GM33" s="92"/>
      <c r="GN33" s="92"/>
      <c r="GO33" s="91"/>
      <c r="GP33" s="91"/>
      <c r="GQ33" s="109"/>
      <c r="GR33" s="110"/>
      <c r="GS33" s="111"/>
      <c r="GT33" s="112"/>
      <c r="GU33" s="112"/>
      <c r="GV33" s="92"/>
      <c r="GW33" s="92"/>
      <c r="GX33" s="91"/>
      <c r="GY33" s="91"/>
      <c r="GZ33" s="109"/>
      <c r="HA33" s="110"/>
      <c r="HB33" s="111"/>
      <c r="HC33" s="112"/>
      <c r="HD33" s="112"/>
      <c r="HE33" s="92"/>
      <c r="HF33" s="92"/>
      <c r="HG33" s="91"/>
      <c r="HH33" s="91"/>
      <c r="HI33" s="109"/>
      <c r="HJ33" s="110"/>
      <c r="HK33" s="111"/>
      <c r="HL33" s="112"/>
      <c r="HM33" s="112"/>
      <c r="HN33" s="92"/>
      <c r="HO33" s="92"/>
      <c r="HP33" s="91"/>
      <c r="HQ33" s="91"/>
      <c r="HR33" s="109"/>
      <c r="HS33" s="110"/>
      <c r="HT33" s="111"/>
      <c r="HU33" s="112"/>
      <c r="HV33" s="112"/>
      <c r="HW33" s="92"/>
      <c r="HX33" s="92"/>
      <c r="HY33" s="91"/>
      <c r="HZ33" s="91"/>
      <c r="IA33" s="109"/>
      <c r="IB33" s="110"/>
      <c r="IC33" s="111"/>
      <c r="ID33" s="112"/>
      <c r="IE33" s="112"/>
      <c r="IF33" s="92"/>
      <c r="IG33" s="92"/>
      <c r="IH33" s="91"/>
      <c r="II33" s="91"/>
      <c r="IJ33" s="109"/>
      <c r="IK33" s="110"/>
      <c r="IL33" s="111"/>
      <c r="IM33" s="112"/>
      <c r="IN33" s="112"/>
      <c r="IO33" s="92"/>
      <c r="IP33" s="92"/>
      <c r="IQ33" s="91"/>
      <c r="IR33" s="91"/>
      <c r="IS33" s="109"/>
      <c r="IT33" s="110"/>
      <c r="IU33" s="111"/>
      <c r="IV33" s="112"/>
    </row>
    <row r="34" spans="1:256" s="53" customFormat="1" ht="15.75">
      <c r="A34" s="92"/>
      <c r="B34" s="111"/>
      <c r="C34" s="111"/>
      <c r="D34" s="111"/>
      <c r="E34" s="112"/>
      <c r="F34" s="52"/>
      <c r="G34" s="52"/>
      <c r="H34" s="52"/>
      <c r="I34" s="52"/>
      <c r="J34" s="92"/>
      <c r="K34" s="111"/>
      <c r="L34" s="111"/>
      <c r="M34" s="111"/>
      <c r="N34" s="112"/>
      <c r="O34" s="52"/>
      <c r="P34" s="52"/>
      <c r="Q34" s="52"/>
      <c r="R34" s="52"/>
      <c r="S34" s="92"/>
      <c r="T34" s="111"/>
      <c r="U34" s="111"/>
      <c r="V34" s="111"/>
      <c r="W34" s="112"/>
      <c r="X34" s="52"/>
      <c r="Y34" s="52"/>
      <c r="Z34" s="52"/>
      <c r="AA34" s="52"/>
      <c r="AB34" s="92"/>
      <c r="AC34" s="111"/>
      <c r="AD34" s="111"/>
      <c r="AE34" s="111"/>
      <c r="AF34" s="112"/>
      <c r="AG34" s="52"/>
      <c r="AH34" s="52"/>
      <c r="AI34" s="52"/>
      <c r="AJ34" s="52"/>
      <c r="AK34" s="92"/>
      <c r="AL34" s="111"/>
      <c r="AM34" s="111"/>
      <c r="AN34" s="111"/>
      <c r="AO34" s="112"/>
      <c r="AP34" s="52"/>
      <c r="AQ34" s="52"/>
      <c r="AR34" s="52"/>
      <c r="AS34" s="52"/>
      <c r="AT34" s="92"/>
      <c r="AU34" s="111"/>
      <c r="AV34" s="111"/>
      <c r="AW34" s="111"/>
      <c r="AX34" s="112"/>
      <c r="AY34" s="52"/>
      <c r="AZ34" s="52"/>
      <c r="BA34" s="52"/>
      <c r="BB34" s="52"/>
      <c r="BC34" s="92"/>
      <c r="BD34" s="111"/>
      <c r="BE34" s="111"/>
      <c r="BF34" s="111"/>
      <c r="BG34" s="112"/>
      <c r="BH34" s="52"/>
      <c r="BI34" s="52"/>
      <c r="BJ34" s="52"/>
      <c r="BK34" s="52"/>
      <c r="BL34" s="92"/>
      <c r="BM34" s="111"/>
      <c r="BN34" s="111"/>
      <c r="BO34" s="111"/>
      <c r="BP34" s="112"/>
      <c r="BQ34" s="52"/>
      <c r="BR34" s="52"/>
      <c r="BS34" s="52"/>
      <c r="BT34" s="52"/>
      <c r="BU34" s="92"/>
      <c r="BV34" s="111"/>
      <c r="BW34" s="111"/>
      <c r="BX34" s="111"/>
      <c r="BY34" s="112"/>
      <c r="BZ34" s="52"/>
      <c r="CA34" s="52"/>
      <c r="CB34" s="52"/>
      <c r="CC34" s="52"/>
      <c r="CD34" s="92"/>
      <c r="CE34" s="111"/>
      <c r="CF34" s="111"/>
      <c r="CG34" s="111"/>
      <c r="CH34" s="112"/>
      <c r="CI34" s="52"/>
      <c r="CJ34" s="52"/>
      <c r="CK34" s="52"/>
      <c r="CL34" s="52"/>
      <c r="CM34" s="92"/>
      <c r="CN34" s="111"/>
      <c r="CO34" s="111"/>
      <c r="CP34" s="111"/>
      <c r="CQ34" s="112"/>
      <c r="CR34" s="52"/>
      <c r="CS34" s="52"/>
      <c r="CT34" s="52"/>
      <c r="CU34" s="52"/>
      <c r="CV34" s="92"/>
      <c r="CW34" s="111"/>
      <c r="CX34" s="111"/>
      <c r="CY34" s="111"/>
      <c r="CZ34" s="112"/>
      <c r="DA34" s="52"/>
      <c r="DB34" s="52"/>
      <c r="DC34" s="52"/>
      <c r="DD34" s="52"/>
      <c r="DE34" s="92"/>
      <c r="DF34" s="111"/>
      <c r="DG34" s="111"/>
      <c r="DH34" s="111"/>
      <c r="DI34" s="112"/>
      <c r="DJ34" s="52"/>
      <c r="DK34" s="52"/>
      <c r="DL34" s="52"/>
      <c r="DM34" s="52"/>
      <c r="DN34" s="92"/>
      <c r="DO34" s="111"/>
      <c r="DP34" s="111"/>
      <c r="DQ34" s="111"/>
      <c r="DR34" s="112"/>
      <c r="DS34" s="52"/>
      <c r="DT34" s="52"/>
      <c r="DU34" s="52"/>
      <c r="DV34" s="52"/>
      <c r="DW34" s="92"/>
      <c r="DX34" s="111"/>
      <c r="DY34" s="111"/>
      <c r="DZ34" s="111"/>
      <c r="EA34" s="112"/>
      <c r="EB34" s="52"/>
      <c r="EC34" s="52"/>
      <c r="ED34" s="52"/>
      <c r="EE34" s="52"/>
      <c r="EF34" s="92"/>
      <c r="EG34" s="111"/>
      <c r="EH34" s="111"/>
      <c r="EI34" s="111"/>
      <c r="EJ34" s="112"/>
      <c r="EK34" s="52"/>
      <c r="EL34" s="52"/>
      <c r="EM34" s="52"/>
      <c r="EN34" s="52"/>
      <c r="EO34" s="92"/>
      <c r="EP34" s="111"/>
      <c r="EQ34" s="111"/>
      <c r="ER34" s="111"/>
      <c r="ES34" s="112"/>
      <c r="ET34" s="52"/>
      <c r="EU34" s="52"/>
      <c r="EV34" s="52"/>
      <c r="EW34" s="52"/>
      <c r="EX34" s="92"/>
      <c r="EY34" s="111"/>
      <c r="EZ34" s="111"/>
      <c r="FA34" s="111"/>
      <c r="FB34" s="112"/>
      <c r="FC34" s="52"/>
      <c r="FD34" s="52"/>
      <c r="FE34" s="52"/>
      <c r="FF34" s="52"/>
      <c r="FG34" s="92"/>
      <c r="FH34" s="111"/>
      <c r="FI34" s="111"/>
      <c r="FJ34" s="111"/>
      <c r="FK34" s="112"/>
      <c r="FL34" s="52"/>
      <c r="FM34" s="52"/>
      <c r="FN34" s="52"/>
      <c r="FO34" s="52"/>
      <c r="FP34" s="92"/>
      <c r="FQ34" s="111"/>
      <c r="FR34" s="111"/>
      <c r="FS34" s="111"/>
      <c r="FT34" s="112"/>
      <c r="FU34" s="52"/>
      <c r="FV34" s="52"/>
      <c r="FW34" s="52"/>
      <c r="FX34" s="52"/>
      <c r="FY34" s="92"/>
      <c r="FZ34" s="111"/>
      <c r="GA34" s="111"/>
      <c r="GB34" s="111"/>
      <c r="GC34" s="112"/>
      <c r="GD34" s="52"/>
      <c r="GE34" s="52"/>
      <c r="GF34" s="52"/>
      <c r="GG34" s="52"/>
      <c r="GH34" s="92"/>
      <c r="GI34" s="111"/>
      <c r="GJ34" s="111"/>
      <c r="GK34" s="111"/>
      <c r="GL34" s="112"/>
      <c r="GM34" s="52"/>
      <c r="GN34" s="52"/>
      <c r="GO34" s="52"/>
      <c r="GP34" s="52"/>
      <c r="GQ34" s="92"/>
      <c r="GR34" s="111"/>
      <c r="GS34" s="111"/>
      <c r="GT34" s="111"/>
      <c r="GU34" s="112"/>
      <c r="GV34" s="52"/>
      <c r="GW34" s="52"/>
      <c r="GX34" s="52"/>
      <c r="GY34" s="52"/>
      <c r="GZ34" s="92"/>
      <c r="HA34" s="111"/>
      <c r="HB34" s="111"/>
      <c r="HC34" s="111"/>
      <c r="HD34" s="112"/>
      <c r="HE34" s="52"/>
      <c r="HF34" s="52"/>
      <c r="HG34" s="52"/>
      <c r="HH34" s="52"/>
      <c r="HI34" s="92"/>
      <c r="HJ34" s="111"/>
      <c r="HK34" s="111"/>
      <c r="HL34" s="111"/>
      <c r="HM34" s="112"/>
      <c r="HN34" s="52"/>
      <c r="HO34" s="52"/>
      <c r="HP34" s="52"/>
      <c r="HQ34" s="52"/>
      <c r="HR34" s="92"/>
      <c r="HS34" s="111"/>
      <c r="HT34" s="111"/>
      <c r="HU34" s="111"/>
      <c r="HV34" s="112"/>
      <c r="HW34" s="52"/>
      <c r="HX34" s="52"/>
      <c r="HY34" s="52"/>
      <c r="HZ34" s="52"/>
      <c r="IA34" s="92"/>
      <c r="IB34" s="111"/>
      <c r="IC34" s="111"/>
      <c r="ID34" s="111"/>
      <c r="IE34" s="112"/>
      <c r="IF34" s="52"/>
      <c r="IG34" s="52"/>
      <c r="IH34" s="52"/>
      <c r="II34" s="52"/>
      <c r="IJ34" s="92"/>
      <c r="IK34" s="111"/>
      <c r="IL34" s="111"/>
      <c r="IM34" s="111"/>
      <c r="IN34" s="112"/>
      <c r="IO34" s="52"/>
      <c r="IP34" s="52"/>
      <c r="IQ34" s="52"/>
      <c r="IR34" s="52"/>
      <c r="IS34" s="92"/>
      <c r="IT34" s="111"/>
      <c r="IU34" s="111"/>
      <c r="IV34" s="111"/>
    </row>
    <row r="35" spans="1:256" s="53" customFormat="1" ht="15.75">
      <c r="A35" s="109"/>
      <c r="B35" s="110"/>
      <c r="C35" s="111"/>
      <c r="D35" s="112"/>
      <c r="E35" s="112"/>
      <c r="F35" s="92"/>
      <c r="G35" s="92"/>
      <c r="H35" s="91"/>
      <c r="I35" s="91"/>
      <c r="J35" s="109"/>
      <c r="K35" s="110"/>
      <c r="L35" s="111"/>
      <c r="M35" s="112"/>
      <c r="N35" s="112"/>
      <c r="O35" s="92"/>
      <c r="P35" s="92"/>
      <c r="Q35" s="91"/>
      <c r="R35" s="91"/>
      <c r="S35" s="109"/>
      <c r="T35" s="110"/>
      <c r="U35" s="111"/>
      <c r="V35" s="112"/>
      <c r="W35" s="112"/>
      <c r="X35" s="92"/>
      <c r="Y35" s="92"/>
      <c r="Z35" s="91"/>
      <c r="AA35" s="91"/>
      <c r="AB35" s="109"/>
      <c r="AC35" s="110"/>
      <c r="AD35" s="111"/>
      <c r="AE35" s="112"/>
      <c r="AF35" s="112"/>
      <c r="AG35" s="92"/>
      <c r="AH35" s="92"/>
      <c r="AI35" s="91"/>
      <c r="AJ35" s="91"/>
      <c r="AK35" s="109"/>
      <c r="AL35" s="110"/>
      <c r="AM35" s="111"/>
      <c r="AN35" s="112"/>
      <c r="AO35" s="112"/>
      <c r="AP35" s="92"/>
      <c r="AQ35" s="92"/>
      <c r="AR35" s="91"/>
      <c r="AS35" s="91"/>
      <c r="AT35" s="109"/>
      <c r="AU35" s="110"/>
      <c r="AV35" s="111"/>
      <c r="AW35" s="112"/>
      <c r="AX35" s="112"/>
      <c r="AY35" s="92"/>
      <c r="AZ35" s="92"/>
      <c r="BA35" s="91"/>
      <c r="BB35" s="91"/>
      <c r="BC35" s="109"/>
      <c r="BD35" s="110"/>
      <c r="BE35" s="111"/>
      <c r="BF35" s="112"/>
      <c r="BG35" s="112"/>
      <c r="BH35" s="92"/>
      <c r="BI35" s="92"/>
      <c r="BJ35" s="91"/>
      <c r="BK35" s="91"/>
      <c r="BL35" s="109"/>
      <c r="BM35" s="110"/>
      <c r="BN35" s="111"/>
      <c r="BO35" s="112"/>
      <c r="BP35" s="112"/>
      <c r="BQ35" s="92"/>
      <c r="BR35" s="92"/>
      <c r="BS35" s="91"/>
      <c r="BT35" s="91"/>
      <c r="BU35" s="109"/>
      <c r="BV35" s="110"/>
      <c r="BW35" s="111"/>
      <c r="BX35" s="112"/>
      <c r="BY35" s="112"/>
      <c r="BZ35" s="92"/>
      <c r="CA35" s="92"/>
      <c r="CB35" s="91"/>
      <c r="CC35" s="91"/>
      <c r="CD35" s="109"/>
      <c r="CE35" s="110"/>
      <c r="CF35" s="111"/>
      <c r="CG35" s="112"/>
      <c r="CH35" s="112"/>
      <c r="CI35" s="92"/>
      <c r="CJ35" s="92"/>
      <c r="CK35" s="91"/>
      <c r="CL35" s="91"/>
      <c r="CM35" s="109"/>
      <c r="CN35" s="110"/>
      <c r="CO35" s="111"/>
      <c r="CP35" s="112"/>
      <c r="CQ35" s="112"/>
      <c r="CR35" s="92"/>
      <c r="CS35" s="92"/>
      <c r="CT35" s="91"/>
      <c r="CU35" s="91"/>
      <c r="CV35" s="109"/>
      <c r="CW35" s="110"/>
      <c r="CX35" s="111"/>
      <c r="CY35" s="112"/>
      <c r="CZ35" s="112"/>
      <c r="DA35" s="92"/>
      <c r="DB35" s="92"/>
      <c r="DC35" s="91"/>
      <c r="DD35" s="91"/>
      <c r="DE35" s="109"/>
      <c r="DF35" s="110"/>
      <c r="DG35" s="111"/>
      <c r="DH35" s="112"/>
      <c r="DI35" s="112"/>
      <c r="DJ35" s="92"/>
      <c r="DK35" s="92"/>
      <c r="DL35" s="91"/>
      <c r="DM35" s="91"/>
      <c r="DN35" s="109"/>
      <c r="DO35" s="110"/>
      <c r="DP35" s="111"/>
      <c r="DQ35" s="112"/>
      <c r="DR35" s="112"/>
      <c r="DS35" s="92"/>
      <c r="DT35" s="92"/>
      <c r="DU35" s="91"/>
      <c r="DV35" s="91"/>
      <c r="DW35" s="109"/>
      <c r="DX35" s="110"/>
      <c r="DY35" s="111"/>
      <c r="DZ35" s="112"/>
      <c r="EA35" s="112"/>
      <c r="EB35" s="92"/>
      <c r="EC35" s="92"/>
      <c r="ED35" s="91"/>
      <c r="EE35" s="91"/>
      <c r="EF35" s="109"/>
      <c r="EG35" s="110"/>
      <c r="EH35" s="111"/>
      <c r="EI35" s="112"/>
      <c r="EJ35" s="112"/>
      <c r="EK35" s="92"/>
      <c r="EL35" s="92"/>
      <c r="EM35" s="91"/>
      <c r="EN35" s="91"/>
      <c r="EO35" s="109"/>
      <c r="EP35" s="110"/>
      <c r="EQ35" s="111"/>
      <c r="ER35" s="112"/>
      <c r="ES35" s="112"/>
      <c r="ET35" s="92"/>
      <c r="EU35" s="92"/>
      <c r="EV35" s="91"/>
      <c r="EW35" s="91"/>
      <c r="EX35" s="109"/>
      <c r="EY35" s="110"/>
      <c r="EZ35" s="111"/>
      <c r="FA35" s="112"/>
      <c r="FB35" s="112"/>
      <c r="FC35" s="92"/>
      <c r="FD35" s="92"/>
      <c r="FE35" s="91"/>
      <c r="FF35" s="91"/>
      <c r="FG35" s="109"/>
      <c r="FH35" s="110"/>
      <c r="FI35" s="111"/>
      <c r="FJ35" s="112"/>
      <c r="FK35" s="112"/>
      <c r="FL35" s="92"/>
      <c r="FM35" s="92"/>
      <c r="FN35" s="91"/>
      <c r="FO35" s="91"/>
      <c r="FP35" s="109"/>
      <c r="FQ35" s="110"/>
      <c r="FR35" s="111"/>
      <c r="FS35" s="112"/>
      <c r="FT35" s="112"/>
      <c r="FU35" s="92"/>
      <c r="FV35" s="92"/>
      <c r="FW35" s="91"/>
      <c r="FX35" s="91"/>
      <c r="FY35" s="109"/>
      <c r="FZ35" s="110"/>
      <c r="GA35" s="111"/>
      <c r="GB35" s="112"/>
      <c r="GC35" s="112"/>
      <c r="GD35" s="92"/>
      <c r="GE35" s="92"/>
      <c r="GF35" s="91"/>
      <c r="GG35" s="91"/>
      <c r="GH35" s="109"/>
      <c r="GI35" s="110"/>
      <c r="GJ35" s="111"/>
      <c r="GK35" s="112"/>
      <c r="GL35" s="112"/>
      <c r="GM35" s="92"/>
      <c r="GN35" s="92"/>
      <c r="GO35" s="91"/>
      <c r="GP35" s="91"/>
      <c r="GQ35" s="109"/>
      <c r="GR35" s="110"/>
      <c r="GS35" s="111"/>
      <c r="GT35" s="112"/>
      <c r="GU35" s="112"/>
      <c r="GV35" s="92"/>
      <c r="GW35" s="92"/>
      <c r="GX35" s="91"/>
      <c r="GY35" s="91"/>
      <c r="GZ35" s="109"/>
      <c r="HA35" s="110"/>
      <c r="HB35" s="111"/>
      <c r="HC35" s="112"/>
      <c r="HD35" s="112"/>
      <c r="HE35" s="92"/>
      <c r="HF35" s="92"/>
      <c r="HG35" s="91"/>
      <c r="HH35" s="91"/>
      <c r="HI35" s="109"/>
      <c r="HJ35" s="110"/>
      <c r="HK35" s="111"/>
      <c r="HL35" s="112"/>
      <c r="HM35" s="112"/>
      <c r="HN35" s="92"/>
      <c r="HO35" s="92"/>
      <c r="HP35" s="91"/>
      <c r="HQ35" s="91"/>
      <c r="HR35" s="109"/>
      <c r="HS35" s="110"/>
      <c r="HT35" s="111"/>
      <c r="HU35" s="112"/>
      <c r="HV35" s="112"/>
      <c r="HW35" s="92"/>
      <c r="HX35" s="92"/>
      <c r="HY35" s="91"/>
      <c r="HZ35" s="91"/>
      <c r="IA35" s="109"/>
      <c r="IB35" s="110"/>
      <c r="IC35" s="111"/>
      <c r="ID35" s="112"/>
      <c r="IE35" s="112"/>
      <c r="IF35" s="92"/>
      <c r="IG35" s="92"/>
      <c r="IH35" s="91"/>
      <c r="II35" s="91"/>
      <c r="IJ35" s="109"/>
      <c r="IK35" s="110"/>
      <c r="IL35" s="111"/>
      <c r="IM35" s="112"/>
      <c r="IN35" s="112"/>
      <c r="IO35" s="92"/>
      <c r="IP35" s="92"/>
      <c r="IQ35" s="91"/>
      <c r="IR35" s="91"/>
      <c r="IS35" s="109"/>
      <c r="IT35" s="110"/>
      <c r="IU35" s="111"/>
      <c r="IV35" s="112"/>
    </row>
    <row r="36" spans="1:256" s="53" customFormat="1" ht="15.75">
      <c r="A36" s="109"/>
      <c r="B36" s="110"/>
      <c r="C36" s="111"/>
      <c r="D36" s="112"/>
      <c r="E36" s="112"/>
      <c r="F36" s="92"/>
      <c r="G36" s="92"/>
      <c r="H36" s="91"/>
      <c r="I36" s="91"/>
      <c r="J36" s="109"/>
      <c r="K36" s="110"/>
      <c r="L36" s="111"/>
      <c r="M36" s="112"/>
      <c r="N36" s="112"/>
      <c r="O36" s="92"/>
      <c r="P36" s="92"/>
      <c r="Q36" s="91"/>
      <c r="R36" s="91"/>
      <c r="S36" s="109"/>
      <c r="T36" s="110"/>
      <c r="U36" s="111"/>
      <c r="V36" s="112"/>
      <c r="W36" s="112"/>
      <c r="X36" s="92"/>
      <c r="Y36" s="92"/>
      <c r="Z36" s="91"/>
      <c r="AA36" s="91"/>
      <c r="AB36" s="109"/>
      <c r="AC36" s="110"/>
      <c r="AD36" s="111"/>
      <c r="AE36" s="112"/>
      <c r="AF36" s="112"/>
      <c r="AG36" s="92"/>
      <c r="AH36" s="92"/>
      <c r="AI36" s="91"/>
      <c r="AJ36" s="91"/>
      <c r="AK36" s="109"/>
      <c r="AL36" s="110"/>
      <c r="AM36" s="111"/>
      <c r="AN36" s="112"/>
      <c r="AO36" s="112"/>
      <c r="AP36" s="92"/>
      <c r="AQ36" s="92"/>
      <c r="AR36" s="91"/>
      <c r="AS36" s="91"/>
      <c r="AT36" s="109"/>
      <c r="AU36" s="110"/>
      <c r="AV36" s="111"/>
      <c r="AW36" s="112"/>
      <c r="AX36" s="112"/>
      <c r="AY36" s="92"/>
      <c r="AZ36" s="92"/>
      <c r="BA36" s="91"/>
      <c r="BB36" s="91"/>
      <c r="BC36" s="109"/>
      <c r="BD36" s="110"/>
      <c r="BE36" s="111"/>
      <c r="BF36" s="112"/>
      <c r="BG36" s="112"/>
      <c r="BH36" s="92"/>
      <c r="BI36" s="92"/>
      <c r="BJ36" s="91"/>
      <c r="BK36" s="91"/>
      <c r="BL36" s="109"/>
      <c r="BM36" s="110"/>
      <c r="BN36" s="111"/>
      <c r="BO36" s="112"/>
      <c r="BP36" s="112"/>
      <c r="BQ36" s="92"/>
      <c r="BR36" s="92"/>
      <c r="BS36" s="91"/>
      <c r="BT36" s="91"/>
      <c r="BU36" s="109"/>
      <c r="BV36" s="110"/>
      <c r="BW36" s="111"/>
      <c r="BX36" s="112"/>
      <c r="BY36" s="112"/>
      <c r="BZ36" s="92"/>
      <c r="CA36" s="92"/>
      <c r="CB36" s="91"/>
      <c r="CC36" s="91"/>
      <c r="CD36" s="109"/>
      <c r="CE36" s="110"/>
      <c r="CF36" s="111"/>
      <c r="CG36" s="112"/>
      <c r="CH36" s="112"/>
      <c r="CI36" s="92"/>
      <c r="CJ36" s="92"/>
      <c r="CK36" s="91"/>
      <c r="CL36" s="91"/>
      <c r="CM36" s="109"/>
      <c r="CN36" s="110"/>
      <c r="CO36" s="111"/>
      <c r="CP36" s="112"/>
      <c r="CQ36" s="112"/>
      <c r="CR36" s="92"/>
      <c r="CS36" s="92"/>
      <c r="CT36" s="91"/>
      <c r="CU36" s="91"/>
      <c r="CV36" s="109"/>
      <c r="CW36" s="110"/>
      <c r="CX36" s="111"/>
      <c r="CY36" s="112"/>
      <c r="CZ36" s="112"/>
      <c r="DA36" s="92"/>
      <c r="DB36" s="92"/>
      <c r="DC36" s="91"/>
      <c r="DD36" s="91"/>
      <c r="DE36" s="109"/>
      <c r="DF36" s="110"/>
      <c r="DG36" s="111"/>
      <c r="DH36" s="112"/>
      <c r="DI36" s="112"/>
      <c r="DJ36" s="92"/>
      <c r="DK36" s="92"/>
      <c r="DL36" s="91"/>
      <c r="DM36" s="91"/>
      <c r="DN36" s="109"/>
      <c r="DO36" s="110"/>
      <c r="DP36" s="111"/>
      <c r="DQ36" s="112"/>
      <c r="DR36" s="112"/>
      <c r="DS36" s="92"/>
      <c r="DT36" s="92"/>
      <c r="DU36" s="91"/>
      <c r="DV36" s="91"/>
      <c r="DW36" s="109"/>
      <c r="DX36" s="110"/>
      <c r="DY36" s="111"/>
      <c r="DZ36" s="112"/>
      <c r="EA36" s="112"/>
      <c r="EB36" s="92"/>
      <c r="EC36" s="92"/>
      <c r="ED36" s="91"/>
      <c r="EE36" s="91"/>
      <c r="EF36" s="109"/>
      <c r="EG36" s="110"/>
      <c r="EH36" s="111"/>
      <c r="EI36" s="112"/>
      <c r="EJ36" s="112"/>
      <c r="EK36" s="92"/>
      <c r="EL36" s="92"/>
      <c r="EM36" s="91"/>
      <c r="EN36" s="91"/>
      <c r="EO36" s="109"/>
      <c r="EP36" s="110"/>
      <c r="EQ36" s="111"/>
      <c r="ER36" s="112"/>
      <c r="ES36" s="112"/>
      <c r="ET36" s="92"/>
      <c r="EU36" s="92"/>
      <c r="EV36" s="91"/>
      <c r="EW36" s="91"/>
      <c r="EX36" s="109"/>
      <c r="EY36" s="110"/>
      <c r="EZ36" s="111"/>
      <c r="FA36" s="112"/>
      <c r="FB36" s="112"/>
      <c r="FC36" s="92"/>
      <c r="FD36" s="92"/>
      <c r="FE36" s="91"/>
      <c r="FF36" s="91"/>
      <c r="FG36" s="109"/>
      <c r="FH36" s="110"/>
      <c r="FI36" s="111"/>
      <c r="FJ36" s="112"/>
      <c r="FK36" s="112"/>
      <c r="FL36" s="92"/>
      <c r="FM36" s="92"/>
      <c r="FN36" s="91"/>
      <c r="FO36" s="91"/>
      <c r="FP36" s="109"/>
      <c r="FQ36" s="110"/>
      <c r="FR36" s="111"/>
      <c r="FS36" s="112"/>
      <c r="FT36" s="112"/>
      <c r="FU36" s="92"/>
      <c r="FV36" s="92"/>
      <c r="FW36" s="91"/>
      <c r="FX36" s="91"/>
      <c r="FY36" s="109"/>
      <c r="FZ36" s="110"/>
      <c r="GA36" s="111"/>
      <c r="GB36" s="112"/>
      <c r="GC36" s="112"/>
      <c r="GD36" s="92"/>
      <c r="GE36" s="92"/>
      <c r="GF36" s="91"/>
      <c r="GG36" s="91"/>
      <c r="GH36" s="109"/>
      <c r="GI36" s="110"/>
      <c r="GJ36" s="111"/>
      <c r="GK36" s="112"/>
      <c r="GL36" s="112"/>
      <c r="GM36" s="92"/>
      <c r="GN36" s="92"/>
      <c r="GO36" s="91"/>
      <c r="GP36" s="91"/>
      <c r="GQ36" s="109"/>
      <c r="GR36" s="110"/>
      <c r="GS36" s="111"/>
      <c r="GT36" s="112"/>
      <c r="GU36" s="112"/>
      <c r="GV36" s="92"/>
      <c r="GW36" s="92"/>
      <c r="GX36" s="91"/>
      <c r="GY36" s="91"/>
      <c r="GZ36" s="109"/>
      <c r="HA36" s="110"/>
      <c r="HB36" s="111"/>
      <c r="HC36" s="112"/>
      <c r="HD36" s="112"/>
      <c r="HE36" s="92"/>
      <c r="HF36" s="92"/>
      <c r="HG36" s="91"/>
      <c r="HH36" s="91"/>
      <c r="HI36" s="109"/>
      <c r="HJ36" s="110"/>
      <c r="HK36" s="111"/>
      <c r="HL36" s="112"/>
      <c r="HM36" s="112"/>
      <c r="HN36" s="92"/>
      <c r="HO36" s="92"/>
      <c r="HP36" s="91"/>
      <c r="HQ36" s="91"/>
      <c r="HR36" s="109"/>
      <c r="HS36" s="110"/>
      <c r="HT36" s="111"/>
      <c r="HU36" s="112"/>
      <c r="HV36" s="112"/>
      <c r="HW36" s="92"/>
      <c r="HX36" s="92"/>
      <c r="HY36" s="91"/>
      <c r="HZ36" s="91"/>
      <c r="IA36" s="109"/>
      <c r="IB36" s="110"/>
      <c r="IC36" s="111"/>
      <c r="ID36" s="112"/>
      <c r="IE36" s="112"/>
      <c r="IF36" s="92"/>
      <c r="IG36" s="92"/>
      <c r="IH36" s="91"/>
      <c r="II36" s="91"/>
      <c r="IJ36" s="109"/>
      <c r="IK36" s="110"/>
      <c r="IL36" s="111"/>
      <c r="IM36" s="112"/>
      <c r="IN36" s="112"/>
      <c r="IO36" s="92"/>
      <c r="IP36" s="92"/>
      <c r="IQ36" s="91"/>
      <c r="IR36" s="91"/>
      <c r="IS36" s="109"/>
      <c r="IT36" s="110"/>
      <c r="IU36" s="111"/>
      <c r="IV36" s="112"/>
    </row>
    <row r="37" spans="1:256" s="53" customFormat="1" ht="15.75">
      <c r="A37" s="92"/>
      <c r="B37" s="111"/>
      <c r="C37" s="111"/>
      <c r="D37" s="111"/>
      <c r="E37" s="112"/>
      <c r="F37" s="52"/>
      <c r="G37" s="52"/>
      <c r="H37" s="52"/>
      <c r="I37" s="52"/>
      <c r="J37" s="92"/>
      <c r="K37" s="111"/>
      <c r="L37" s="111"/>
      <c r="M37" s="111"/>
      <c r="N37" s="112"/>
      <c r="O37" s="52"/>
      <c r="P37" s="52"/>
      <c r="Q37" s="52"/>
      <c r="R37" s="52"/>
      <c r="S37" s="92"/>
      <c r="T37" s="111"/>
      <c r="U37" s="111"/>
      <c r="V37" s="111"/>
      <c r="W37" s="112"/>
      <c r="X37" s="52"/>
      <c r="Y37" s="52"/>
      <c r="Z37" s="52"/>
      <c r="AA37" s="52"/>
      <c r="AB37" s="92"/>
      <c r="AC37" s="111"/>
      <c r="AD37" s="111"/>
      <c r="AE37" s="111"/>
      <c r="AF37" s="112"/>
      <c r="AG37" s="52"/>
      <c r="AH37" s="52"/>
      <c r="AI37" s="52"/>
      <c r="AJ37" s="52"/>
      <c r="AK37" s="92"/>
      <c r="AL37" s="111"/>
      <c r="AM37" s="111"/>
      <c r="AN37" s="111"/>
      <c r="AO37" s="112"/>
      <c r="AP37" s="52"/>
      <c r="AQ37" s="52"/>
      <c r="AR37" s="52"/>
      <c r="AS37" s="52"/>
      <c r="AT37" s="92"/>
      <c r="AU37" s="111"/>
      <c r="AV37" s="111"/>
      <c r="AW37" s="111"/>
      <c r="AX37" s="112"/>
      <c r="AY37" s="52"/>
      <c r="AZ37" s="52"/>
      <c r="BA37" s="52"/>
      <c r="BB37" s="52"/>
      <c r="BC37" s="92"/>
      <c r="BD37" s="111"/>
      <c r="BE37" s="111"/>
      <c r="BF37" s="111"/>
      <c r="BG37" s="112"/>
      <c r="BH37" s="52"/>
      <c r="BI37" s="52"/>
      <c r="BJ37" s="52"/>
      <c r="BK37" s="52"/>
      <c r="BL37" s="92"/>
      <c r="BM37" s="111"/>
      <c r="BN37" s="111"/>
      <c r="BO37" s="111"/>
      <c r="BP37" s="112"/>
      <c r="BQ37" s="52"/>
      <c r="BR37" s="52"/>
      <c r="BS37" s="52"/>
      <c r="BT37" s="52"/>
      <c r="BU37" s="92"/>
      <c r="BV37" s="111"/>
      <c r="BW37" s="111"/>
      <c r="BX37" s="111"/>
      <c r="BY37" s="112"/>
      <c r="BZ37" s="52"/>
      <c r="CA37" s="52"/>
      <c r="CB37" s="52"/>
      <c r="CC37" s="52"/>
      <c r="CD37" s="92"/>
      <c r="CE37" s="111"/>
      <c r="CF37" s="111"/>
      <c r="CG37" s="111"/>
      <c r="CH37" s="112"/>
      <c r="CI37" s="52"/>
      <c r="CJ37" s="52"/>
      <c r="CK37" s="52"/>
      <c r="CL37" s="52"/>
      <c r="CM37" s="92"/>
      <c r="CN37" s="111"/>
      <c r="CO37" s="111"/>
      <c r="CP37" s="111"/>
      <c r="CQ37" s="112"/>
      <c r="CR37" s="52"/>
      <c r="CS37" s="52"/>
      <c r="CT37" s="52"/>
      <c r="CU37" s="52"/>
      <c r="CV37" s="92"/>
      <c r="CW37" s="111"/>
      <c r="CX37" s="111"/>
      <c r="CY37" s="111"/>
      <c r="CZ37" s="112"/>
      <c r="DA37" s="52"/>
      <c r="DB37" s="52"/>
      <c r="DC37" s="52"/>
      <c r="DD37" s="52"/>
      <c r="DE37" s="92"/>
      <c r="DF37" s="111"/>
      <c r="DG37" s="111"/>
      <c r="DH37" s="111"/>
      <c r="DI37" s="112"/>
      <c r="DJ37" s="52"/>
      <c r="DK37" s="52"/>
      <c r="DL37" s="52"/>
      <c r="DM37" s="52"/>
      <c r="DN37" s="92"/>
      <c r="DO37" s="111"/>
      <c r="DP37" s="111"/>
      <c r="DQ37" s="111"/>
      <c r="DR37" s="112"/>
      <c r="DS37" s="52"/>
      <c r="DT37" s="52"/>
      <c r="DU37" s="52"/>
      <c r="DV37" s="52"/>
      <c r="DW37" s="92"/>
      <c r="DX37" s="111"/>
      <c r="DY37" s="111"/>
      <c r="DZ37" s="111"/>
      <c r="EA37" s="112"/>
      <c r="EB37" s="52"/>
      <c r="EC37" s="52"/>
      <c r="ED37" s="52"/>
      <c r="EE37" s="52"/>
      <c r="EF37" s="92"/>
      <c r="EG37" s="111"/>
      <c r="EH37" s="111"/>
      <c r="EI37" s="111"/>
      <c r="EJ37" s="112"/>
      <c r="EK37" s="52"/>
      <c r="EL37" s="52"/>
      <c r="EM37" s="52"/>
      <c r="EN37" s="52"/>
      <c r="EO37" s="92"/>
      <c r="EP37" s="111"/>
      <c r="EQ37" s="111"/>
      <c r="ER37" s="111"/>
      <c r="ES37" s="112"/>
      <c r="ET37" s="52"/>
      <c r="EU37" s="52"/>
      <c r="EV37" s="52"/>
      <c r="EW37" s="52"/>
      <c r="EX37" s="92"/>
      <c r="EY37" s="111"/>
      <c r="EZ37" s="111"/>
      <c r="FA37" s="111"/>
      <c r="FB37" s="112"/>
      <c r="FC37" s="52"/>
      <c r="FD37" s="52"/>
      <c r="FE37" s="52"/>
      <c r="FF37" s="52"/>
      <c r="FG37" s="92"/>
      <c r="FH37" s="111"/>
      <c r="FI37" s="111"/>
      <c r="FJ37" s="111"/>
      <c r="FK37" s="112"/>
      <c r="FL37" s="52"/>
      <c r="FM37" s="52"/>
      <c r="FN37" s="52"/>
      <c r="FO37" s="52"/>
      <c r="FP37" s="92"/>
      <c r="FQ37" s="111"/>
      <c r="FR37" s="111"/>
      <c r="FS37" s="111"/>
      <c r="FT37" s="112"/>
      <c r="FU37" s="52"/>
      <c r="FV37" s="52"/>
      <c r="FW37" s="52"/>
      <c r="FX37" s="52"/>
      <c r="FY37" s="92"/>
      <c r="FZ37" s="111"/>
      <c r="GA37" s="111"/>
      <c r="GB37" s="111"/>
      <c r="GC37" s="112"/>
      <c r="GD37" s="52"/>
      <c r="GE37" s="52"/>
      <c r="GF37" s="52"/>
      <c r="GG37" s="52"/>
      <c r="GH37" s="92"/>
      <c r="GI37" s="111"/>
      <c r="GJ37" s="111"/>
      <c r="GK37" s="111"/>
      <c r="GL37" s="112"/>
      <c r="GM37" s="52"/>
      <c r="GN37" s="52"/>
      <c r="GO37" s="52"/>
      <c r="GP37" s="52"/>
      <c r="GQ37" s="92"/>
      <c r="GR37" s="111"/>
      <c r="GS37" s="111"/>
      <c r="GT37" s="111"/>
      <c r="GU37" s="112"/>
      <c r="GV37" s="52"/>
      <c r="GW37" s="52"/>
      <c r="GX37" s="52"/>
      <c r="GY37" s="52"/>
      <c r="GZ37" s="92"/>
      <c r="HA37" s="111"/>
      <c r="HB37" s="111"/>
      <c r="HC37" s="111"/>
      <c r="HD37" s="112"/>
      <c r="HE37" s="52"/>
      <c r="HF37" s="52"/>
      <c r="HG37" s="52"/>
      <c r="HH37" s="52"/>
      <c r="HI37" s="92"/>
      <c r="HJ37" s="111"/>
      <c r="HK37" s="111"/>
      <c r="HL37" s="111"/>
      <c r="HM37" s="112"/>
      <c r="HN37" s="52"/>
      <c r="HO37" s="52"/>
      <c r="HP37" s="52"/>
      <c r="HQ37" s="52"/>
      <c r="HR37" s="92"/>
      <c r="HS37" s="111"/>
      <c r="HT37" s="111"/>
      <c r="HU37" s="111"/>
      <c r="HV37" s="112"/>
      <c r="HW37" s="52"/>
      <c r="HX37" s="52"/>
      <c r="HY37" s="52"/>
      <c r="HZ37" s="52"/>
      <c r="IA37" s="92"/>
      <c r="IB37" s="111"/>
      <c r="IC37" s="111"/>
      <c r="ID37" s="111"/>
      <c r="IE37" s="112"/>
      <c r="IF37" s="52"/>
      <c r="IG37" s="52"/>
      <c r="IH37" s="52"/>
      <c r="II37" s="52"/>
      <c r="IJ37" s="92"/>
      <c r="IK37" s="111"/>
      <c r="IL37" s="111"/>
      <c r="IM37" s="111"/>
      <c r="IN37" s="112"/>
      <c r="IO37" s="52"/>
      <c r="IP37" s="52"/>
      <c r="IQ37" s="52"/>
      <c r="IR37" s="52"/>
      <c r="IS37" s="92"/>
      <c r="IT37" s="111"/>
      <c r="IU37" s="111"/>
      <c r="IV37" s="111"/>
    </row>
    <row r="38" spans="1:256" s="53" customFormat="1" ht="15.75">
      <c r="A38" s="109"/>
      <c r="B38" s="110"/>
      <c r="C38" s="111"/>
      <c r="D38" s="112"/>
      <c r="E38" s="112"/>
      <c r="F38" s="92"/>
      <c r="G38" s="92"/>
      <c r="H38" s="91"/>
      <c r="I38" s="91"/>
      <c r="J38" s="109"/>
      <c r="K38" s="110"/>
      <c r="L38" s="111"/>
      <c r="M38" s="112"/>
      <c r="N38" s="112"/>
      <c r="O38" s="92"/>
      <c r="P38" s="92"/>
      <c r="Q38" s="91"/>
      <c r="R38" s="91"/>
      <c r="S38" s="109"/>
      <c r="T38" s="110"/>
      <c r="U38" s="111"/>
      <c r="V38" s="112"/>
      <c r="W38" s="112"/>
      <c r="X38" s="92"/>
      <c r="Y38" s="92"/>
      <c r="Z38" s="91"/>
      <c r="AA38" s="91"/>
      <c r="AB38" s="109"/>
      <c r="AC38" s="110"/>
      <c r="AD38" s="111"/>
      <c r="AE38" s="112"/>
      <c r="AF38" s="112"/>
      <c r="AG38" s="92"/>
      <c r="AH38" s="92"/>
      <c r="AI38" s="91"/>
      <c r="AJ38" s="91"/>
      <c r="AK38" s="109"/>
      <c r="AL38" s="110"/>
      <c r="AM38" s="111"/>
      <c r="AN38" s="112"/>
      <c r="AO38" s="112"/>
      <c r="AP38" s="92"/>
      <c r="AQ38" s="92"/>
      <c r="AR38" s="91"/>
      <c r="AS38" s="91"/>
      <c r="AT38" s="109"/>
      <c r="AU38" s="110"/>
      <c r="AV38" s="111"/>
      <c r="AW38" s="112"/>
      <c r="AX38" s="112"/>
      <c r="AY38" s="92"/>
      <c r="AZ38" s="92"/>
      <c r="BA38" s="91"/>
      <c r="BB38" s="91"/>
      <c r="BC38" s="109"/>
      <c r="BD38" s="110"/>
      <c r="BE38" s="111"/>
      <c r="BF38" s="112"/>
      <c r="BG38" s="112"/>
      <c r="BH38" s="92"/>
      <c r="BI38" s="92"/>
      <c r="BJ38" s="91"/>
      <c r="BK38" s="91"/>
      <c r="BL38" s="109"/>
      <c r="BM38" s="110"/>
      <c r="BN38" s="111"/>
      <c r="BO38" s="112"/>
      <c r="BP38" s="112"/>
      <c r="BQ38" s="92"/>
      <c r="BR38" s="92"/>
      <c r="BS38" s="91"/>
      <c r="BT38" s="91"/>
      <c r="BU38" s="109"/>
      <c r="BV38" s="110"/>
      <c r="BW38" s="111"/>
      <c r="BX38" s="112"/>
      <c r="BY38" s="112"/>
      <c r="BZ38" s="92"/>
      <c r="CA38" s="92"/>
      <c r="CB38" s="91"/>
      <c r="CC38" s="91"/>
      <c r="CD38" s="109"/>
      <c r="CE38" s="110"/>
      <c r="CF38" s="111"/>
      <c r="CG38" s="112"/>
      <c r="CH38" s="112"/>
      <c r="CI38" s="92"/>
      <c r="CJ38" s="92"/>
      <c r="CK38" s="91"/>
      <c r="CL38" s="91"/>
      <c r="CM38" s="109"/>
      <c r="CN38" s="110"/>
      <c r="CO38" s="111"/>
      <c r="CP38" s="112"/>
      <c r="CQ38" s="112"/>
      <c r="CR38" s="92"/>
      <c r="CS38" s="92"/>
      <c r="CT38" s="91"/>
      <c r="CU38" s="91"/>
      <c r="CV38" s="109"/>
      <c r="CW38" s="110"/>
      <c r="CX38" s="111"/>
      <c r="CY38" s="112"/>
      <c r="CZ38" s="112"/>
      <c r="DA38" s="92"/>
      <c r="DB38" s="92"/>
      <c r="DC38" s="91"/>
      <c r="DD38" s="91"/>
      <c r="DE38" s="109"/>
      <c r="DF38" s="110"/>
      <c r="DG38" s="111"/>
      <c r="DH38" s="112"/>
      <c r="DI38" s="112"/>
      <c r="DJ38" s="92"/>
      <c r="DK38" s="92"/>
      <c r="DL38" s="91"/>
      <c r="DM38" s="91"/>
      <c r="DN38" s="109"/>
      <c r="DO38" s="110"/>
      <c r="DP38" s="111"/>
      <c r="DQ38" s="112"/>
      <c r="DR38" s="112"/>
      <c r="DS38" s="92"/>
      <c r="DT38" s="92"/>
      <c r="DU38" s="91"/>
      <c r="DV38" s="91"/>
      <c r="DW38" s="109"/>
      <c r="DX38" s="110"/>
      <c r="DY38" s="111"/>
      <c r="DZ38" s="112"/>
      <c r="EA38" s="112"/>
      <c r="EB38" s="92"/>
      <c r="EC38" s="92"/>
      <c r="ED38" s="91"/>
      <c r="EE38" s="91"/>
      <c r="EF38" s="109"/>
      <c r="EG38" s="110"/>
      <c r="EH38" s="111"/>
      <c r="EI38" s="112"/>
      <c r="EJ38" s="112"/>
      <c r="EK38" s="92"/>
      <c r="EL38" s="92"/>
      <c r="EM38" s="91"/>
      <c r="EN38" s="91"/>
      <c r="EO38" s="109"/>
      <c r="EP38" s="110"/>
      <c r="EQ38" s="111"/>
      <c r="ER38" s="112"/>
      <c r="ES38" s="112"/>
      <c r="ET38" s="92"/>
      <c r="EU38" s="92"/>
      <c r="EV38" s="91"/>
      <c r="EW38" s="91"/>
      <c r="EX38" s="109"/>
      <c r="EY38" s="110"/>
      <c r="EZ38" s="111"/>
      <c r="FA38" s="112"/>
      <c r="FB38" s="112"/>
      <c r="FC38" s="92"/>
      <c r="FD38" s="92"/>
      <c r="FE38" s="91"/>
      <c r="FF38" s="91"/>
      <c r="FG38" s="109"/>
      <c r="FH38" s="110"/>
      <c r="FI38" s="111"/>
      <c r="FJ38" s="112"/>
      <c r="FK38" s="112"/>
      <c r="FL38" s="92"/>
      <c r="FM38" s="92"/>
      <c r="FN38" s="91"/>
      <c r="FO38" s="91"/>
      <c r="FP38" s="109"/>
      <c r="FQ38" s="110"/>
      <c r="FR38" s="111"/>
      <c r="FS38" s="112"/>
      <c r="FT38" s="112"/>
      <c r="FU38" s="92"/>
      <c r="FV38" s="92"/>
      <c r="FW38" s="91"/>
      <c r="FX38" s="91"/>
      <c r="FY38" s="109"/>
      <c r="FZ38" s="110"/>
      <c r="GA38" s="111"/>
      <c r="GB38" s="112"/>
      <c r="GC38" s="112"/>
      <c r="GD38" s="92"/>
      <c r="GE38" s="92"/>
      <c r="GF38" s="91"/>
      <c r="GG38" s="91"/>
      <c r="GH38" s="109"/>
      <c r="GI38" s="110"/>
      <c r="GJ38" s="111"/>
      <c r="GK38" s="112"/>
      <c r="GL38" s="112"/>
      <c r="GM38" s="92"/>
      <c r="GN38" s="92"/>
      <c r="GO38" s="91"/>
      <c r="GP38" s="91"/>
      <c r="GQ38" s="109"/>
      <c r="GR38" s="110"/>
      <c r="GS38" s="111"/>
      <c r="GT38" s="112"/>
      <c r="GU38" s="112"/>
      <c r="GV38" s="92"/>
      <c r="GW38" s="92"/>
      <c r="GX38" s="91"/>
      <c r="GY38" s="91"/>
      <c r="GZ38" s="109"/>
      <c r="HA38" s="110"/>
      <c r="HB38" s="111"/>
      <c r="HC38" s="112"/>
      <c r="HD38" s="112"/>
      <c r="HE38" s="92"/>
      <c r="HF38" s="92"/>
      <c r="HG38" s="91"/>
      <c r="HH38" s="91"/>
      <c r="HI38" s="109"/>
      <c r="HJ38" s="110"/>
      <c r="HK38" s="111"/>
      <c r="HL38" s="112"/>
      <c r="HM38" s="112"/>
      <c r="HN38" s="92"/>
      <c r="HO38" s="92"/>
      <c r="HP38" s="91"/>
      <c r="HQ38" s="91"/>
      <c r="HR38" s="109"/>
      <c r="HS38" s="110"/>
      <c r="HT38" s="111"/>
      <c r="HU38" s="112"/>
      <c r="HV38" s="112"/>
      <c r="HW38" s="92"/>
      <c r="HX38" s="92"/>
      <c r="HY38" s="91"/>
      <c r="HZ38" s="91"/>
      <c r="IA38" s="109"/>
      <c r="IB38" s="110"/>
      <c r="IC38" s="111"/>
      <c r="ID38" s="112"/>
      <c r="IE38" s="112"/>
      <c r="IF38" s="92"/>
      <c r="IG38" s="92"/>
      <c r="IH38" s="91"/>
      <c r="II38" s="91"/>
      <c r="IJ38" s="109"/>
      <c r="IK38" s="110"/>
      <c r="IL38" s="111"/>
      <c r="IM38" s="112"/>
      <c r="IN38" s="112"/>
      <c r="IO38" s="92"/>
      <c r="IP38" s="92"/>
      <c r="IQ38" s="91"/>
      <c r="IR38" s="91"/>
      <c r="IS38" s="109"/>
      <c r="IT38" s="110"/>
      <c r="IU38" s="111"/>
      <c r="IV38" s="112"/>
    </row>
    <row r="39" spans="1:256" s="53" customFormat="1" ht="15.75">
      <c r="A39" s="109"/>
      <c r="B39" s="110"/>
      <c r="C39" s="111"/>
      <c r="D39" s="112"/>
      <c r="E39" s="112"/>
      <c r="F39" s="92"/>
      <c r="G39" s="92"/>
      <c r="H39" s="91"/>
      <c r="I39" s="91"/>
      <c r="J39" s="109"/>
      <c r="K39" s="110"/>
      <c r="L39" s="111"/>
      <c r="M39" s="112"/>
      <c r="N39" s="112"/>
      <c r="O39" s="92"/>
      <c r="P39" s="92"/>
      <c r="Q39" s="91"/>
      <c r="R39" s="91"/>
      <c r="S39" s="109"/>
      <c r="T39" s="110"/>
      <c r="U39" s="111"/>
      <c r="V39" s="112"/>
      <c r="W39" s="112"/>
      <c r="X39" s="92"/>
      <c r="Y39" s="92"/>
      <c r="Z39" s="91"/>
      <c r="AA39" s="91"/>
      <c r="AB39" s="109"/>
      <c r="AC39" s="110"/>
      <c r="AD39" s="111"/>
      <c r="AE39" s="112"/>
      <c r="AF39" s="112"/>
      <c r="AG39" s="92"/>
      <c r="AH39" s="92"/>
      <c r="AI39" s="91"/>
      <c r="AJ39" s="91"/>
      <c r="AK39" s="109"/>
      <c r="AL39" s="110"/>
      <c r="AM39" s="111"/>
      <c r="AN39" s="112"/>
      <c r="AO39" s="112"/>
      <c r="AP39" s="92"/>
      <c r="AQ39" s="92"/>
      <c r="AR39" s="91"/>
      <c r="AS39" s="91"/>
      <c r="AT39" s="109"/>
      <c r="AU39" s="110"/>
      <c r="AV39" s="111"/>
      <c r="AW39" s="112"/>
      <c r="AX39" s="112"/>
      <c r="AY39" s="92"/>
      <c r="AZ39" s="92"/>
      <c r="BA39" s="91"/>
      <c r="BB39" s="91"/>
      <c r="BC39" s="109"/>
      <c r="BD39" s="110"/>
      <c r="BE39" s="111"/>
      <c r="BF39" s="112"/>
      <c r="BG39" s="112"/>
      <c r="BH39" s="92"/>
      <c r="BI39" s="92"/>
      <c r="BJ39" s="91"/>
      <c r="BK39" s="91"/>
      <c r="BL39" s="109"/>
      <c r="BM39" s="110"/>
      <c r="BN39" s="111"/>
      <c r="BO39" s="112"/>
      <c r="BP39" s="112"/>
      <c r="BQ39" s="92"/>
      <c r="BR39" s="92"/>
      <c r="BS39" s="91"/>
      <c r="BT39" s="91"/>
      <c r="BU39" s="109"/>
      <c r="BV39" s="110"/>
      <c r="BW39" s="111"/>
      <c r="BX39" s="112"/>
      <c r="BY39" s="112"/>
      <c r="BZ39" s="92"/>
      <c r="CA39" s="92"/>
      <c r="CB39" s="91"/>
      <c r="CC39" s="91"/>
      <c r="CD39" s="109"/>
      <c r="CE39" s="110"/>
      <c r="CF39" s="111"/>
      <c r="CG39" s="112"/>
      <c r="CH39" s="112"/>
      <c r="CI39" s="92"/>
      <c r="CJ39" s="92"/>
      <c r="CK39" s="91"/>
      <c r="CL39" s="91"/>
      <c r="CM39" s="109"/>
      <c r="CN39" s="110"/>
      <c r="CO39" s="111"/>
      <c r="CP39" s="112"/>
      <c r="CQ39" s="112"/>
      <c r="CR39" s="92"/>
      <c r="CS39" s="92"/>
      <c r="CT39" s="91"/>
      <c r="CU39" s="91"/>
      <c r="CV39" s="109"/>
      <c r="CW39" s="110"/>
      <c r="CX39" s="111"/>
      <c r="CY39" s="112"/>
      <c r="CZ39" s="112"/>
      <c r="DA39" s="92"/>
      <c r="DB39" s="92"/>
      <c r="DC39" s="91"/>
      <c r="DD39" s="91"/>
      <c r="DE39" s="109"/>
      <c r="DF39" s="110"/>
      <c r="DG39" s="111"/>
      <c r="DH39" s="112"/>
      <c r="DI39" s="112"/>
      <c r="DJ39" s="92"/>
      <c r="DK39" s="92"/>
      <c r="DL39" s="91"/>
      <c r="DM39" s="91"/>
      <c r="DN39" s="109"/>
      <c r="DO39" s="110"/>
      <c r="DP39" s="111"/>
      <c r="DQ39" s="112"/>
      <c r="DR39" s="112"/>
      <c r="DS39" s="92"/>
      <c r="DT39" s="92"/>
      <c r="DU39" s="91"/>
      <c r="DV39" s="91"/>
      <c r="DW39" s="109"/>
      <c r="DX39" s="110"/>
      <c r="DY39" s="111"/>
      <c r="DZ39" s="112"/>
      <c r="EA39" s="112"/>
      <c r="EB39" s="92"/>
      <c r="EC39" s="92"/>
      <c r="ED39" s="91"/>
      <c r="EE39" s="91"/>
      <c r="EF39" s="109"/>
      <c r="EG39" s="110"/>
      <c r="EH39" s="111"/>
      <c r="EI39" s="112"/>
      <c r="EJ39" s="112"/>
      <c r="EK39" s="92"/>
      <c r="EL39" s="92"/>
      <c r="EM39" s="91"/>
      <c r="EN39" s="91"/>
      <c r="EO39" s="109"/>
      <c r="EP39" s="110"/>
      <c r="EQ39" s="111"/>
      <c r="ER39" s="112"/>
      <c r="ES39" s="112"/>
      <c r="ET39" s="92"/>
      <c r="EU39" s="92"/>
      <c r="EV39" s="91"/>
      <c r="EW39" s="91"/>
      <c r="EX39" s="109"/>
      <c r="EY39" s="110"/>
      <c r="EZ39" s="111"/>
      <c r="FA39" s="112"/>
      <c r="FB39" s="112"/>
      <c r="FC39" s="92"/>
      <c r="FD39" s="92"/>
      <c r="FE39" s="91"/>
      <c r="FF39" s="91"/>
      <c r="FG39" s="109"/>
      <c r="FH39" s="110"/>
      <c r="FI39" s="111"/>
      <c r="FJ39" s="112"/>
      <c r="FK39" s="112"/>
      <c r="FL39" s="92"/>
      <c r="FM39" s="92"/>
      <c r="FN39" s="91"/>
      <c r="FO39" s="91"/>
      <c r="FP39" s="109"/>
      <c r="FQ39" s="110"/>
      <c r="FR39" s="111"/>
      <c r="FS39" s="112"/>
      <c r="FT39" s="112"/>
      <c r="FU39" s="92"/>
      <c r="FV39" s="92"/>
      <c r="FW39" s="91"/>
      <c r="FX39" s="91"/>
      <c r="FY39" s="109"/>
      <c r="FZ39" s="110"/>
      <c r="GA39" s="111"/>
      <c r="GB39" s="112"/>
      <c r="GC39" s="112"/>
      <c r="GD39" s="92"/>
      <c r="GE39" s="92"/>
      <c r="GF39" s="91"/>
      <c r="GG39" s="91"/>
      <c r="GH39" s="109"/>
      <c r="GI39" s="110"/>
      <c r="GJ39" s="111"/>
      <c r="GK39" s="112"/>
      <c r="GL39" s="112"/>
      <c r="GM39" s="92"/>
      <c r="GN39" s="92"/>
      <c r="GO39" s="91"/>
      <c r="GP39" s="91"/>
      <c r="GQ39" s="109"/>
      <c r="GR39" s="110"/>
      <c r="GS39" s="111"/>
      <c r="GT39" s="112"/>
      <c r="GU39" s="112"/>
      <c r="GV39" s="92"/>
      <c r="GW39" s="92"/>
      <c r="GX39" s="91"/>
      <c r="GY39" s="91"/>
      <c r="GZ39" s="109"/>
      <c r="HA39" s="110"/>
      <c r="HB39" s="111"/>
      <c r="HC39" s="112"/>
      <c r="HD39" s="112"/>
      <c r="HE39" s="92"/>
      <c r="HF39" s="92"/>
      <c r="HG39" s="91"/>
      <c r="HH39" s="91"/>
      <c r="HI39" s="109"/>
      <c r="HJ39" s="110"/>
      <c r="HK39" s="111"/>
      <c r="HL39" s="112"/>
      <c r="HM39" s="112"/>
      <c r="HN39" s="92"/>
      <c r="HO39" s="92"/>
      <c r="HP39" s="91"/>
      <c r="HQ39" s="91"/>
      <c r="HR39" s="109"/>
      <c r="HS39" s="110"/>
      <c r="HT39" s="111"/>
      <c r="HU39" s="112"/>
      <c r="HV39" s="112"/>
      <c r="HW39" s="92"/>
      <c r="HX39" s="92"/>
      <c r="HY39" s="91"/>
      <c r="HZ39" s="91"/>
      <c r="IA39" s="109"/>
      <c r="IB39" s="110"/>
      <c r="IC39" s="111"/>
      <c r="ID39" s="112"/>
      <c r="IE39" s="112"/>
      <c r="IF39" s="92"/>
      <c r="IG39" s="92"/>
      <c r="IH39" s="91"/>
      <c r="II39" s="91"/>
      <c r="IJ39" s="109"/>
      <c r="IK39" s="110"/>
      <c r="IL39" s="111"/>
      <c r="IM39" s="112"/>
      <c r="IN39" s="112"/>
      <c r="IO39" s="92"/>
      <c r="IP39" s="92"/>
      <c r="IQ39" s="91"/>
      <c r="IR39" s="91"/>
      <c r="IS39" s="109"/>
      <c r="IT39" s="110"/>
      <c r="IU39" s="111"/>
      <c r="IV39" s="112"/>
    </row>
    <row r="40" spans="1:256" s="53" customFormat="1" ht="15.75">
      <c r="A40" s="92"/>
      <c r="B40" s="111"/>
      <c r="C40" s="111"/>
      <c r="D40" s="111"/>
      <c r="E40" s="112"/>
      <c r="F40" s="52"/>
      <c r="G40" s="52"/>
      <c r="H40" s="52"/>
      <c r="I40" s="52"/>
      <c r="J40" s="92"/>
      <c r="K40" s="111"/>
      <c r="L40" s="111"/>
      <c r="M40" s="111"/>
      <c r="N40" s="112"/>
      <c r="O40" s="52"/>
      <c r="P40" s="52"/>
      <c r="Q40" s="52"/>
      <c r="R40" s="52"/>
      <c r="S40" s="92"/>
      <c r="T40" s="111"/>
      <c r="U40" s="111"/>
      <c r="V40" s="111"/>
      <c r="W40" s="112"/>
      <c r="X40" s="52"/>
      <c r="Y40" s="52"/>
      <c r="Z40" s="52"/>
      <c r="AA40" s="52"/>
      <c r="AB40" s="92"/>
      <c r="AC40" s="111"/>
      <c r="AD40" s="111"/>
      <c r="AE40" s="111"/>
      <c r="AF40" s="112"/>
      <c r="AG40" s="52"/>
      <c r="AH40" s="52"/>
      <c r="AI40" s="52"/>
      <c r="AJ40" s="52"/>
      <c r="AK40" s="92"/>
      <c r="AL40" s="111"/>
      <c r="AM40" s="111"/>
      <c r="AN40" s="111"/>
      <c r="AO40" s="112"/>
      <c r="AP40" s="52"/>
      <c r="AQ40" s="52"/>
      <c r="AR40" s="52"/>
      <c r="AS40" s="52"/>
      <c r="AT40" s="92"/>
      <c r="AU40" s="111"/>
      <c r="AV40" s="111"/>
      <c r="AW40" s="111"/>
      <c r="AX40" s="112"/>
      <c r="AY40" s="52"/>
      <c r="AZ40" s="52"/>
      <c r="BA40" s="52"/>
      <c r="BB40" s="52"/>
      <c r="BC40" s="92"/>
      <c r="BD40" s="111"/>
      <c r="BE40" s="111"/>
      <c r="BF40" s="111"/>
      <c r="BG40" s="112"/>
      <c r="BH40" s="52"/>
      <c r="BI40" s="52"/>
      <c r="BJ40" s="52"/>
      <c r="BK40" s="52"/>
      <c r="BL40" s="92"/>
      <c r="BM40" s="111"/>
      <c r="BN40" s="111"/>
      <c r="BO40" s="111"/>
      <c r="BP40" s="112"/>
      <c r="BQ40" s="52"/>
      <c r="BR40" s="52"/>
      <c r="BS40" s="52"/>
      <c r="BT40" s="52"/>
      <c r="BU40" s="92"/>
      <c r="BV40" s="111"/>
      <c r="BW40" s="111"/>
      <c r="BX40" s="111"/>
      <c r="BY40" s="112"/>
      <c r="BZ40" s="52"/>
      <c r="CA40" s="52"/>
      <c r="CB40" s="52"/>
      <c r="CC40" s="52"/>
      <c r="CD40" s="92"/>
      <c r="CE40" s="111"/>
      <c r="CF40" s="111"/>
      <c r="CG40" s="111"/>
      <c r="CH40" s="112"/>
      <c r="CI40" s="52"/>
      <c r="CJ40" s="52"/>
      <c r="CK40" s="52"/>
      <c r="CL40" s="52"/>
      <c r="CM40" s="92"/>
      <c r="CN40" s="111"/>
      <c r="CO40" s="111"/>
      <c r="CP40" s="111"/>
      <c r="CQ40" s="112"/>
      <c r="CR40" s="52"/>
      <c r="CS40" s="52"/>
      <c r="CT40" s="52"/>
      <c r="CU40" s="52"/>
      <c r="CV40" s="92"/>
      <c r="CW40" s="111"/>
      <c r="CX40" s="111"/>
      <c r="CY40" s="111"/>
      <c r="CZ40" s="112"/>
      <c r="DA40" s="52"/>
      <c r="DB40" s="52"/>
      <c r="DC40" s="52"/>
      <c r="DD40" s="52"/>
      <c r="DE40" s="92"/>
      <c r="DF40" s="111"/>
      <c r="DG40" s="111"/>
      <c r="DH40" s="111"/>
      <c r="DI40" s="112"/>
      <c r="DJ40" s="52"/>
      <c r="DK40" s="52"/>
      <c r="DL40" s="52"/>
      <c r="DM40" s="52"/>
      <c r="DN40" s="92"/>
      <c r="DO40" s="111"/>
      <c r="DP40" s="111"/>
      <c r="DQ40" s="111"/>
      <c r="DR40" s="112"/>
      <c r="DS40" s="52"/>
      <c r="DT40" s="52"/>
      <c r="DU40" s="52"/>
      <c r="DV40" s="52"/>
      <c r="DW40" s="92"/>
      <c r="DX40" s="111"/>
      <c r="DY40" s="111"/>
      <c r="DZ40" s="111"/>
      <c r="EA40" s="112"/>
      <c r="EB40" s="52"/>
      <c r="EC40" s="52"/>
      <c r="ED40" s="52"/>
      <c r="EE40" s="52"/>
      <c r="EF40" s="92"/>
      <c r="EG40" s="111"/>
      <c r="EH40" s="111"/>
      <c r="EI40" s="111"/>
      <c r="EJ40" s="112"/>
      <c r="EK40" s="52"/>
      <c r="EL40" s="52"/>
      <c r="EM40" s="52"/>
      <c r="EN40" s="52"/>
      <c r="EO40" s="92"/>
      <c r="EP40" s="111"/>
      <c r="EQ40" s="111"/>
      <c r="ER40" s="111"/>
      <c r="ES40" s="112"/>
      <c r="ET40" s="52"/>
      <c r="EU40" s="52"/>
      <c r="EV40" s="52"/>
      <c r="EW40" s="52"/>
      <c r="EX40" s="92"/>
      <c r="EY40" s="111"/>
      <c r="EZ40" s="111"/>
      <c r="FA40" s="111"/>
      <c r="FB40" s="112"/>
      <c r="FC40" s="52"/>
      <c r="FD40" s="52"/>
      <c r="FE40" s="52"/>
      <c r="FF40" s="52"/>
      <c r="FG40" s="92"/>
      <c r="FH40" s="111"/>
      <c r="FI40" s="111"/>
      <c r="FJ40" s="111"/>
      <c r="FK40" s="112"/>
      <c r="FL40" s="52"/>
      <c r="FM40" s="52"/>
      <c r="FN40" s="52"/>
      <c r="FO40" s="52"/>
      <c r="FP40" s="92"/>
      <c r="FQ40" s="111"/>
      <c r="FR40" s="111"/>
      <c r="FS40" s="111"/>
      <c r="FT40" s="112"/>
      <c r="FU40" s="52"/>
      <c r="FV40" s="52"/>
      <c r="FW40" s="52"/>
      <c r="FX40" s="52"/>
      <c r="FY40" s="92"/>
      <c r="FZ40" s="111"/>
      <c r="GA40" s="111"/>
      <c r="GB40" s="111"/>
      <c r="GC40" s="112"/>
      <c r="GD40" s="52"/>
      <c r="GE40" s="52"/>
      <c r="GF40" s="52"/>
      <c r="GG40" s="52"/>
      <c r="GH40" s="92"/>
      <c r="GI40" s="111"/>
      <c r="GJ40" s="111"/>
      <c r="GK40" s="111"/>
      <c r="GL40" s="112"/>
      <c r="GM40" s="52"/>
      <c r="GN40" s="52"/>
      <c r="GO40" s="52"/>
      <c r="GP40" s="52"/>
      <c r="GQ40" s="92"/>
      <c r="GR40" s="111"/>
      <c r="GS40" s="111"/>
      <c r="GT40" s="111"/>
      <c r="GU40" s="112"/>
      <c r="GV40" s="52"/>
      <c r="GW40" s="52"/>
      <c r="GX40" s="52"/>
      <c r="GY40" s="52"/>
      <c r="GZ40" s="92"/>
      <c r="HA40" s="111"/>
      <c r="HB40" s="111"/>
      <c r="HC40" s="111"/>
      <c r="HD40" s="112"/>
      <c r="HE40" s="52"/>
      <c r="HF40" s="52"/>
      <c r="HG40" s="52"/>
      <c r="HH40" s="52"/>
      <c r="HI40" s="92"/>
      <c r="HJ40" s="111"/>
      <c r="HK40" s="111"/>
      <c r="HL40" s="111"/>
      <c r="HM40" s="112"/>
      <c r="HN40" s="52"/>
      <c r="HO40" s="52"/>
      <c r="HP40" s="52"/>
      <c r="HQ40" s="52"/>
      <c r="HR40" s="92"/>
      <c r="HS40" s="111"/>
      <c r="HT40" s="111"/>
      <c r="HU40" s="111"/>
      <c r="HV40" s="112"/>
      <c r="HW40" s="52"/>
      <c r="HX40" s="52"/>
      <c r="HY40" s="52"/>
      <c r="HZ40" s="52"/>
      <c r="IA40" s="92"/>
      <c r="IB40" s="111"/>
      <c r="IC40" s="111"/>
      <c r="ID40" s="111"/>
      <c r="IE40" s="112"/>
      <c r="IF40" s="52"/>
      <c r="IG40" s="52"/>
      <c r="IH40" s="52"/>
      <c r="II40" s="52"/>
      <c r="IJ40" s="92"/>
      <c r="IK40" s="111"/>
      <c r="IL40" s="111"/>
      <c r="IM40" s="111"/>
      <c r="IN40" s="112"/>
      <c r="IO40" s="52"/>
      <c r="IP40" s="52"/>
      <c r="IQ40" s="52"/>
      <c r="IR40" s="52"/>
      <c r="IS40" s="92"/>
      <c r="IT40" s="111"/>
      <c r="IU40" s="111"/>
      <c r="IV40" s="111"/>
    </row>
    <row r="41" spans="1:256" s="53" customFormat="1" ht="15.75">
      <c r="A41" s="109"/>
      <c r="B41" s="110"/>
      <c r="C41" s="111"/>
      <c r="D41" s="112"/>
      <c r="E41" s="112"/>
      <c r="F41" s="92"/>
      <c r="G41" s="92"/>
      <c r="H41" s="91"/>
      <c r="I41" s="91"/>
      <c r="J41" s="109"/>
      <c r="K41" s="110"/>
      <c r="L41" s="111"/>
      <c r="M41" s="112"/>
      <c r="N41" s="112"/>
      <c r="O41" s="92"/>
      <c r="P41" s="92"/>
      <c r="Q41" s="91"/>
      <c r="R41" s="91"/>
      <c r="S41" s="109"/>
      <c r="T41" s="110"/>
      <c r="U41" s="111"/>
      <c r="V41" s="112"/>
      <c r="W41" s="112"/>
      <c r="X41" s="92"/>
      <c r="Y41" s="92"/>
      <c r="Z41" s="91"/>
      <c r="AA41" s="91"/>
      <c r="AB41" s="109"/>
      <c r="AC41" s="110"/>
      <c r="AD41" s="111"/>
      <c r="AE41" s="112"/>
      <c r="AF41" s="112"/>
      <c r="AG41" s="92"/>
      <c r="AH41" s="92"/>
      <c r="AI41" s="91"/>
      <c r="AJ41" s="91"/>
      <c r="AK41" s="109"/>
      <c r="AL41" s="110"/>
      <c r="AM41" s="111"/>
      <c r="AN41" s="112"/>
      <c r="AO41" s="112"/>
      <c r="AP41" s="92"/>
      <c r="AQ41" s="92"/>
      <c r="AR41" s="91"/>
      <c r="AS41" s="91"/>
      <c r="AT41" s="109"/>
      <c r="AU41" s="110"/>
      <c r="AV41" s="111"/>
      <c r="AW41" s="112"/>
      <c r="AX41" s="112"/>
      <c r="AY41" s="92"/>
      <c r="AZ41" s="92"/>
      <c r="BA41" s="91"/>
      <c r="BB41" s="91"/>
      <c r="BC41" s="109"/>
      <c r="BD41" s="110"/>
      <c r="BE41" s="111"/>
      <c r="BF41" s="112"/>
      <c r="BG41" s="112"/>
      <c r="BH41" s="92"/>
      <c r="BI41" s="92"/>
      <c r="BJ41" s="91"/>
      <c r="BK41" s="91"/>
      <c r="BL41" s="109"/>
      <c r="BM41" s="110"/>
      <c r="BN41" s="111"/>
      <c r="BO41" s="112"/>
      <c r="BP41" s="112"/>
      <c r="BQ41" s="92"/>
      <c r="BR41" s="92"/>
      <c r="BS41" s="91"/>
      <c r="BT41" s="91"/>
      <c r="BU41" s="109"/>
      <c r="BV41" s="110"/>
      <c r="BW41" s="111"/>
      <c r="BX41" s="112"/>
      <c r="BY41" s="112"/>
      <c r="BZ41" s="92"/>
      <c r="CA41" s="92"/>
      <c r="CB41" s="91"/>
      <c r="CC41" s="91"/>
      <c r="CD41" s="109"/>
      <c r="CE41" s="110"/>
      <c r="CF41" s="111"/>
      <c r="CG41" s="112"/>
      <c r="CH41" s="112"/>
      <c r="CI41" s="92"/>
      <c r="CJ41" s="92"/>
      <c r="CK41" s="91"/>
      <c r="CL41" s="91"/>
      <c r="CM41" s="109"/>
      <c r="CN41" s="110"/>
      <c r="CO41" s="111"/>
      <c r="CP41" s="112"/>
      <c r="CQ41" s="112"/>
      <c r="CR41" s="92"/>
      <c r="CS41" s="92"/>
      <c r="CT41" s="91"/>
      <c r="CU41" s="91"/>
      <c r="CV41" s="109"/>
      <c r="CW41" s="110"/>
      <c r="CX41" s="111"/>
      <c r="CY41" s="112"/>
      <c r="CZ41" s="112"/>
      <c r="DA41" s="92"/>
      <c r="DB41" s="92"/>
      <c r="DC41" s="91"/>
      <c r="DD41" s="91"/>
      <c r="DE41" s="109"/>
      <c r="DF41" s="110"/>
      <c r="DG41" s="111"/>
      <c r="DH41" s="112"/>
      <c r="DI41" s="112"/>
      <c r="DJ41" s="92"/>
      <c r="DK41" s="92"/>
      <c r="DL41" s="91"/>
      <c r="DM41" s="91"/>
      <c r="DN41" s="109"/>
      <c r="DO41" s="110"/>
      <c r="DP41" s="111"/>
      <c r="DQ41" s="112"/>
      <c r="DR41" s="112"/>
      <c r="DS41" s="92"/>
      <c r="DT41" s="92"/>
      <c r="DU41" s="91"/>
      <c r="DV41" s="91"/>
      <c r="DW41" s="109"/>
      <c r="DX41" s="110"/>
      <c r="DY41" s="111"/>
      <c r="DZ41" s="112"/>
      <c r="EA41" s="112"/>
      <c r="EB41" s="92"/>
      <c r="EC41" s="92"/>
      <c r="ED41" s="91"/>
      <c r="EE41" s="91"/>
      <c r="EF41" s="109"/>
      <c r="EG41" s="110"/>
      <c r="EH41" s="111"/>
      <c r="EI41" s="112"/>
      <c r="EJ41" s="112"/>
      <c r="EK41" s="92"/>
      <c r="EL41" s="92"/>
      <c r="EM41" s="91"/>
      <c r="EN41" s="91"/>
      <c r="EO41" s="109"/>
      <c r="EP41" s="110"/>
      <c r="EQ41" s="111"/>
      <c r="ER41" s="112"/>
      <c r="ES41" s="112"/>
      <c r="ET41" s="92"/>
      <c r="EU41" s="92"/>
      <c r="EV41" s="91"/>
      <c r="EW41" s="91"/>
      <c r="EX41" s="109"/>
      <c r="EY41" s="110"/>
      <c r="EZ41" s="111"/>
      <c r="FA41" s="112"/>
      <c r="FB41" s="112"/>
      <c r="FC41" s="92"/>
      <c r="FD41" s="92"/>
      <c r="FE41" s="91"/>
      <c r="FF41" s="91"/>
      <c r="FG41" s="109"/>
      <c r="FH41" s="110"/>
      <c r="FI41" s="111"/>
      <c r="FJ41" s="112"/>
      <c r="FK41" s="112"/>
      <c r="FL41" s="92"/>
      <c r="FM41" s="92"/>
      <c r="FN41" s="91"/>
      <c r="FO41" s="91"/>
      <c r="FP41" s="109"/>
      <c r="FQ41" s="110"/>
      <c r="FR41" s="111"/>
      <c r="FS41" s="112"/>
      <c r="FT41" s="112"/>
      <c r="FU41" s="92"/>
      <c r="FV41" s="92"/>
      <c r="FW41" s="91"/>
      <c r="FX41" s="91"/>
      <c r="FY41" s="109"/>
      <c r="FZ41" s="110"/>
      <c r="GA41" s="111"/>
      <c r="GB41" s="112"/>
      <c r="GC41" s="112"/>
      <c r="GD41" s="92"/>
      <c r="GE41" s="92"/>
      <c r="GF41" s="91"/>
      <c r="GG41" s="91"/>
      <c r="GH41" s="109"/>
      <c r="GI41" s="110"/>
      <c r="GJ41" s="111"/>
      <c r="GK41" s="112"/>
      <c r="GL41" s="112"/>
      <c r="GM41" s="92"/>
      <c r="GN41" s="92"/>
      <c r="GO41" s="91"/>
      <c r="GP41" s="91"/>
      <c r="GQ41" s="109"/>
      <c r="GR41" s="110"/>
      <c r="GS41" s="111"/>
      <c r="GT41" s="112"/>
      <c r="GU41" s="112"/>
      <c r="GV41" s="92"/>
      <c r="GW41" s="92"/>
      <c r="GX41" s="91"/>
      <c r="GY41" s="91"/>
      <c r="GZ41" s="109"/>
      <c r="HA41" s="110"/>
      <c r="HB41" s="111"/>
      <c r="HC41" s="112"/>
      <c r="HD41" s="112"/>
      <c r="HE41" s="92"/>
      <c r="HF41" s="92"/>
      <c r="HG41" s="91"/>
      <c r="HH41" s="91"/>
      <c r="HI41" s="109"/>
      <c r="HJ41" s="110"/>
      <c r="HK41" s="111"/>
      <c r="HL41" s="112"/>
      <c r="HM41" s="112"/>
      <c r="HN41" s="92"/>
      <c r="HO41" s="92"/>
      <c r="HP41" s="91"/>
      <c r="HQ41" s="91"/>
      <c r="HR41" s="109"/>
      <c r="HS41" s="110"/>
      <c r="HT41" s="111"/>
      <c r="HU41" s="112"/>
      <c r="HV41" s="112"/>
      <c r="HW41" s="92"/>
      <c r="HX41" s="92"/>
      <c r="HY41" s="91"/>
      <c r="HZ41" s="91"/>
      <c r="IA41" s="109"/>
      <c r="IB41" s="110"/>
      <c r="IC41" s="111"/>
      <c r="ID41" s="112"/>
      <c r="IE41" s="112"/>
      <c r="IF41" s="92"/>
      <c r="IG41" s="92"/>
      <c r="IH41" s="91"/>
      <c r="II41" s="91"/>
      <c r="IJ41" s="109"/>
      <c r="IK41" s="110"/>
      <c r="IL41" s="111"/>
      <c r="IM41" s="112"/>
      <c r="IN41" s="112"/>
      <c r="IO41" s="92"/>
      <c r="IP41" s="92"/>
      <c r="IQ41" s="91"/>
      <c r="IR41" s="91"/>
      <c r="IS41" s="109"/>
      <c r="IT41" s="110"/>
      <c r="IU41" s="111"/>
      <c r="IV41" s="112"/>
    </row>
    <row r="42" spans="1:256" s="53" customFormat="1" ht="15.75">
      <c r="A42" s="109"/>
      <c r="B42" s="110"/>
      <c r="C42" s="111"/>
      <c r="D42" s="112"/>
      <c r="E42" s="112"/>
      <c r="F42" s="92"/>
      <c r="G42" s="92"/>
      <c r="H42" s="91"/>
      <c r="I42" s="91"/>
      <c r="J42" s="109"/>
      <c r="K42" s="110"/>
      <c r="L42" s="111"/>
      <c r="M42" s="112"/>
      <c r="N42" s="112"/>
      <c r="O42" s="92"/>
      <c r="P42" s="92"/>
      <c r="Q42" s="91"/>
      <c r="R42" s="91"/>
      <c r="S42" s="109"/>
      <c r="T42" s="110"/>
      <c r="U42" s="111"/>
      <c r="V42" s="112"/>
      <c r="W42" s="112"/>
      <c r="X42" s="92"/>
      <c r="Y42" s="92"/>
      <c r="Z42" s="91"/>
      <c r="AA42" s="91"/>
      <c r="AB42" s="109"/>
      <c r="AC42" s="110"/>
      <c r="AD42" s="111"/>
      <c r="AE42" s="112"/>
      <c r="AF42" s="112"/>
      <c r="AG42" s="92"/>
      <c r="AH42" s="92"/>
      <c r="AI42" s="91"/>
      <c r="AJ42" s="91"/>
      <c r="AK42" s="109"/>
      <c r="AL42" s="110"/>
      <c r="AM42" s="111"/>
      <c r="AN42" s="112"/>
      <c r="AO42" s="112"/>
      <c r="AP42" s="92"/>
      <c r="AQ42" s="92"/>
      <c r="AR42" s="91"/>
      <c r="AS42" s="91"/>
      <c r="AT42" s="109"/>
      <c r="AU42" s="110"/>
      <c r="AV42" s="111"/>
      <c r="AW42" s="112"/>
      <c r="AX42" s="112"/>
      <c r="AY42" s="92"/>
      <c r="AZ42" s="92"/>
      <c r="BA42" s="91"/>
      <c r="BB42" s="91"/>
      <c r="BC42" s="109"/>
      <c r="BD42" s="110"/>
      <c r="BE42" s="111"/>
      <c r="BF42" s="112"/>
      <c r="BG42" s="112"/>
      <c r="BH42" s="92"/>
      <c r="BI42" s="92"/>
      <c r="BJ42" s="91"/>
      <c r="BK42" s="91"/>
      <c r="BL42" s="109"/>
      <c r="BM42" s="110"/>
      <c r="BN42" s="111"/>
      <c r="BO42" s="112"/>
      <c r="BP42" s="112"/>
      <c r="BQ42" s="92"/>
      <c r="BR42" s="92"/>
      <c r="BS42" s="91"/>
      <c r="BT42" s="91"/>
      <c r="BU42" s="109"/>
      <c r="BV42" s="110"/>
      <c r="BW42" s="111"/>
      <c r="BX42" s="112"/>
      <c r="BY42" s="112"/>
      <c r="BZ42" s="92"/>
      <c r="CA42" s="92"/>
      <c r="CB42" s="91"/>
      <c r="CC42" s="91"/>
      <c r="CD42" s="109"/>
      <c r="CE42" s="110"/>
      <c r="CF42" s="111"/>
      <c r="CG42" s="112"/>
      <c r="CH42" s="112"/>
      <c r="CI42" s="92"/>
      <c r="CJ42" s="92"/>
      <c r="CK42" s="91"/>
      <c r="CL42" s="91"/>
      <c r="CM42" s="109"/>
      <c r="CN42" s="110"/>
      <c r="CO42" s="111"/>
      <c r="CP42" s="112"/>
      <c r="CQ42" s="112"/>
      <c r="CR42" s="92"/>
      <c r="CS42" s="92"/>
      <c r="CT42" s="91"/>
      <c r="CU42" s="91"/>
      <c r="CV42" s="109"/>
      <c r="CW42" s="110"/>
      <c r="CX42" s="111"/>
      <c r="CY42" s="112"/>
      <c r="CZ42" s="112"/>
      <c r="DA42" s="92"/>
      <c r="DB42" s="92"/>
      <c r="DC42" s="91"/>
      <c r="DD42" s="91"/>
      <c r="DE42" s="109"/>
      <c r="DF42" s="110"/>
      <c r="DG42" s="111"/>
      <c r="DH42" s="112"/>
      <c r="DI42" s="112"/>
      <c r="DJ42" s="92"/>
      <c r="DK42" s="92"/>
      <c r="DL42" s="91"/>
      <c r="DM42" s="91"/>
      <c r="DN42" s="109"/>
      <c r="DO42" s="110"/>
      <c r="DP42" s="111"/>
      <c r="DQ42" s="112"/>
      <c r="DR42" s="112"/>
      <c r="DS42" s="92"/>
      <c r="DT42" s="92"/>
      <c r="DU42" s="91"/>
      <c r="DV42" s="91"/>
      <c r="DW42" s="109"/>
      <c r="DX42" s="110"/>
      <c r="DY42" s="111"/>
      <c r="DZ42" s="112"/>
      <c r="EA42" s="112"/>
      <c r="EB42" s="92"/>
      <c r="EC42" s="92"/>
      <c r="ED42" s="91"/>
      <c r="EE42" s="91"/>
      <c r="EF42" s="109"/>
      <c r="EG42" s="110"/>
      <c r="EH42" s="111"/>
      <c r="EI42" s="112"/>
      <c r="EJ42" s="112"/>
      <c r="EK42" s="92"/>
      <c r="EL42" s="92"/>
      <c r="EM42" s="91"/>
      <c r="EN42" s="91"/>
      <c r="EO42" s="109"/>
      <c r="EP42" s="110"/>
      <c r="EQ42" s="111"/>
      <c r="ER42" s="112"/>
      <c r="ES42" s="112"/>
      <c r="ET42" s="92"/>
      <c r="EU42" s="92"/>
      <c r="EV42" s="91"/>
      <c r="EW42" s="91"/>
      <c r="EX42" s="109"/>
      <c r="EY42" s="110"/>
      <c r="EZ42" s="111"/>
      <c r="FA42" s="112"/>
      <c r="FB42" s="112"/>
      <c r="FC42" s="92"/>
      <c r="FD42" s="92"/>
      <c r="FE42" s="91"/>
      <c r="FF42" s="91"/>
      <c r="FG42" s="109"/>
      <c r="FH42" s="110"/>
      <c r="FI42" s="111"/>
      <c r="FJ42" s="112"/>
      <c r="FK42" s="112"/>
      <c r="FL42" s="92"/>
      <c r="FM42" s="92"/>
      <c r="FN42" s="91"/>
      <c r="FO42" s="91"/>
      <c r="FP42" s="109"/>
      <c r="FQ42" s="110"/>
      <c r="FR42" s="111"/>
      <c r="FS42" s="112"/>
      <c r="FT42" s="112"/>
      <c r="FU42" s="92"/>
      <c r="FV42" s="92"/>
      <c r="FW42" s="91"/>
      <c r="FX42" s="91"/>
      <c r="FY42" s="109"/>
      <c r="FZ42" s="110"/>
      <c r="GA42" s="111"/>
      <c r="GB42" s="112"/>
      <c r="GC42" s="112"/>
      <c r="GD42" s="92"/>
      <c r="GE42" s="92"/>
      <c r="GF42" s="91"/>
      <c r="GG42" s="91"/>
      <c r="GH42" s="109"/>
      <c r="GI42" s="110"/>
      <c r="GJ42" s="111"/>
      <c r="GK42" s="112"/>
      <c r="GL42" s="112"/>
      <c r="GM42" s="92"/>
      <c r="GN42" s="92"/>
      <c r="GO42" s="91"/>
      <c r="GP42" s="91"/>
      <c r="GQ42" s="109"/>
      <c r="GR42" s="110"/>
      <c r="GS42" s="111"/>
      <c r="GT42" s="112"/>
      <c r="GU42" s="112"/>
      <c r="GV42" s="92"/>
      <c r="GW42" s="92"/>
      <c r="GX42" s="91"/>
      <c r="GY42" s="91"/>
      <c r="GZ42" s="109"/>
      <c r="HA42" s="110"/>
      <c r="HB42" s="111"/>
      <c r="HC42" s="112"/>
      <c r="HD42" s="112"/>
      <c r="HE42" s="92"/>
      <c r="HF42" s="92"/>
      <c r="HG42" s="91"/>
      <c r="HH42" s="91"/>
      <c r="HI42" s="109"/>
      <c r="HJ42" s="110"/>
      <c r="HK42" s="111"/>
      <c r="HL42" s="112"/>
      <c r="HM42" s="112"/>
      <c r="HN42" s="92"/>
      <c r="HO42" s="92"/>
      <c r="HP42" s="91"/>
      <c r="HQ42" s="91"/>
      <c r="HR42" s="109"/>
      <c r="HS42" s="110"/>
      <c r="HT42" s="111"/>
      <c r="HU42" s="112"/>
      <c r="HV42" s="112"/>
      <c r="HW42" s="92"/>
      <c r="HX42" s="92"/>
      <c r="HY42" s="91"/>
      <c r="HZ42" s="91"/>
      <c r="IA42" s="109"/>
      <c r="IB42" s="110"/>
      <c r="IC42" s="111"/>
      <c r="ID42" s="112"/>
      <c r="IE42" s="112"/>
      <c r="IF42" s="92"/>
      <c r="IG42" s="92"/>
      <c r="IH42" s="91"/>
      <c r="II42" s="91"/>
      <c r="IJ42" s="109"/>
      <c r="IK42" s="110"/>
      <c r="IL42" s="111"/>
      <c r="IM42" s="112"/>
      <c r="IN42" s="112"/>
      <c r="IO42" s="92"/>
      <c r="IP42" s="92"/>
      <c r="IQ42" s="91"/>
      <c r="IR42" s="91"/>
      <c r="IS42" s="109"/>
      <c r="IT42" s="110"/>
      <c r="IU42" s="111"/>
      <c r="IV42" s="112"/>
    </row>
    <row r="43" spans="1:256" s="53" customFormat="1" ht="15.75">
      <c r="A43" s="92"/>
      <c r="B43" s="111"/>
      <c r="C43" s="111"/>
      <c r="D43" s="111"/>
      <c r="E43" s="112"/>
      <c r="F43" s="52"/>
      <c r="G43" s="52"/>
      <c r="H43" s="52"/>
      <c r="I43" s="52"/>
      <c r="J43" s="92"/>
      <c r="K43" s="111"/>
      <c r="L43" s="111"/>
      <c r="M43" s="111"/>
      <c r="N43" s="112"/>
      <c r="O43" s="52"/>
      <c r="P43" s="52"/>
      <c r="Q43" s="52"/>
      <c r="R43" s="52"/>
      <c r="S43" s="92"/>
      <c r="T43" s="111"/>
      <c r="U43" s="111"/>
      <c r="V43" s="111"/>
      <c r="W43" s="112"/>
      <c r="X43" s="52"/>
      <c r="Y43" s="52"/>
      <c r="Z43" s="52"/>
      <c r="AA43" s="52"/>
      <c r="AB43" s="92"/>
      <c r="AC43" s="111"/>
      <c r="AD43" s="111"/>
      <c r="AE43" s="111"/>
      <c r="AF43" s="112"/>
      <c r="AG43" s="52"/>
      <c r="AH43" s="52"/>
      <c r="AI43" s="52"/>
      <c r="AJ43" s="52"/>
      <c r="AK43" s="92"/>
      <c r="AL43" s="111"/>
      <c r="AM43" s="111"/>
      <c r="AN43" s="111"/>
      <c r="AO43" s="112"/>
      <c r="AP43" s="52"/>
      <c r="AQ43" s="52"/>
      <c r="AR43" s="52"/>
      <c r="AS43" s="52"/>
      <c r="AT43" s="92"/>
      <c r="AU43" s="111"/>
      <c r="AV43" s="111"/>
      <c r="AW43" s="111"/>
      <c r="AX43" s="112"/>
      <c r="AY43" s="52"/>
      <c r="AZ43" s="52"/>
      <c r="BA43" s="52"/>
      <c r="BB43" s="52"/>
      <c r="BC43" s="92"/>
      <c r="BD43" s="111"/>
      <c r="BE43" s="111"/>
      <c r="BF43" s="111"/>
      <c r="BG43" s="112"/>
      <c r="BH43" s="52"/>
      <c r="BI43" s="52"/>
      <c r="BJ43" s="52"/>
      <c r="BK43" s="52"/>
      <c r="BL43" s="92"/>
      <c r="BM43" s="111"/>
      <c r="BN43" s="111"/>
      <c r="BO43" s="111"/>
      <c r="BP43" s="112"/>
      <c r="BQ43" s="52"/>
      <c r="BR43" s="52"/>
      <c r="BS43" s="52"/>
      <c r="BT43" s="52"/>
      <c r="BU43" s="92"/>
      <c r="BV43" s="111"/>
      <c r="BW43" s="111"/>
      <c r="BX43" s="111"/>
      <c r="BY43" s="112"/>
      <c r="BZ43" s="52"/>
      <c r="CA43" s="52"/>
      <c r="CB43" s="52"/>
      <c r="CC43" s="52"/>
      <c r="CD43" s="92"/>
      <c r="CE43" s="111"/>
      <c r="CF43" s="111"/>
      <c r="CG43" s="111"/>
      <c r="CH43" s="112"/>
      <c r="CI43" s="52"/>
      <c r="CJ43" s="52"/>
      <c r="CK43" s="52"/>
      <c r="CL43" s="52"/>
      <c r="CM43" s="92"/>
      <c r="CN43" s="111"/>
      <c r="CO43" s="111"/>
      <c r="CP43" s="111"/>
      <c r="CQ43" s="112"/>
      <c r="CR43" s="52"/>
      <c r="CS43" s="52"/>
      <c r="CT43" s="52"/>
      <c r="CU43" s="52"/>
      <c r="CV43" s="92"/>
      <c r="CW43" s="111"/>
      <c r="CX43" s="111"/>
      <c r="CY43" s="111"/>
      <c r="CZ43" s="112"/>
      <c r="DA43" s="52"/>
      <c r="DB43" s="52"/>
      <c r="DC43" s="52"/>
      <c r="DD43" s="52"/>
      <c r="DE43" s="92"/>
      <c r="DF43" s="111"/>
      <c r="DG43" s="111"/>
      <c r="DH43" s="111"/>
      <c r="DI43" s="112"/>
      <c r="DJ43" s="52"/>
      <c r="DK43" s="52"/>
      <c r="DL43" s="52"/>
      <c r="DM43" s="52"/>
      <c r="DN43" s="92"/>
      <c r="DO43" s="111"/>
      <c r="DP43" s="111"/>
      <c r="DQ43" s="111"/>
      <c r="DR43" s="112"/>
      <c r="DS43" s="52"/>
      <c r="DT43" s="52"/>
      <c r="DU43" s="52"/>
      <c r="DV43" s="52"/>
      <c r="DW43" s="92"/>
      <c r="DX43" s="111"/>
      <c r="DY43" s="111"/>
      <c r="DZ43" s="111"/>
      <c r="EA43" s="112"/>
      <c r="EB43" s="52"/>
      <c r="EC43" s="52"/>
      <c r="ED43" s="52"/>
      <c r="EE43" s="52"/>
      <c r="EF43" s="92"/>
      <c r="EG43" s="111"/>
      <c r="EH43" s="111"/>
      <c r="EI43" s="111"/>
      <c r="EJ43" s="112"/>
      <c r="EK43" s="52"/>
      <c r="EL43" s="52"/>
      <c r="EM43" s="52"/>
      <c r="EN43" s="52"/>
      <c r="EO43" s="92"/>
      <c r="EP43" s="111"/>
      <c r="EQ43" s="111"/>
      <c r="ER43" s="111"/>
      <c r="ES43" s="112"/>
      <c r="ET43" s="52"/>
      <c r="EU43" s="52"/>
      <c r="EV43" s="52"/>
      <c r="EW43" s="52"/>
      <c r="EX43" s="92"/>
      <c r="EY43" s="111"/>
      <c r="EZ43" s="111"/>
      <c r="FA43" s="111"/>
      <c r="FB43" s="112"/>
      <c r="FC43" s="52"/>
      <c r="FD43" s="52"/>
      <c r="FE43" s="52"/>
      <c r="FF43" s="52"/>
      <c r="FG43" s="92"/>
      <c r="FH43" s="111"/>
      <c r="FI43" s="111"/>
      <c r="FJ43" s="111"/>
      <c r="FK43" s="112"/>
      <c r="FL43" s="52"/>
      <c r="FM43" s="52"/>
      <c r="FN43" s="52"/>
      <c r="FO43" s="52"/>
      <c r="FP43" s="92"/>
      <c r="FQ43" s="111"/>
      <c r="FR43" s="111"/>
      <c r="FS43" s="111"/>
      <c r="FT43" s="112"/>
      <c r="FU43" s="52"/>
      <c r="FV43" s="52"/>
      <c r="FW43" s="52"/>
      <c r="FX43" s="52"/>
      <c r="FY43" s="92"/>
      <c r="FZ43" s="111"/>
      <c r="GA43" s="111"/>
      <c r="GB43" s="111"/>
      <c r="GC43" s="112"/>
      <c r="GD43" s="52"/>
      <c r="GE43" s="52"/>
      <c r="GF43" s="52"/>
      <c r="GG43" s="52"/>
      <c r="GH43" s="92"/>
      <c r="GI43" s="111"/>
      <c r="GJ43" s="111"/>
      <c r="GK43" s="111"/>
      <c r="GL43" s="112"/>
      <c r="GM43" s="52"/>
      <c r="GN43" s="52"/>
      <c r="GO43" s="52"/>
      <c r="GP43" s="52"/>
      <c r="GQ43" s="92"/>
      <c r="GR43" s="111"/>
      <c r="GS43" s="111"/>
      <c r="GT43" s="111"/>
      <c r="GU43" s="112"/>
      <c r="GV43" s="52"/>
      <c r="GW43" s="52"/>
      <c r="GX43" s="52"/>
      <c r="GY43" s="52"/>
      <c r="GZ43" s="92"/>
      <c r="HA43" s="111"/>
      <c r="HB43" s="111"/>
      <c r="HC43" s="111"/>
      <c r="HD43" s="112"/>
      <c r="HE43" s="52"/>
      <c r="HF43" s="52"/>
      <c r="HG43" s="52"/>
      <c r="HH43" s="52"/>
      <c r="HI43" s="92"/>
      <c r="HJ43" s="111"/>
      <c r="HK43" s="111"/>
      <c r="HL43" s="111"/>
      <c r="HM43" s="112"/>
      <c r="HN43" s="52"/>
      <c r="HO43" s="52"/>
      <c r="HP43" s="52"/>
      <c r="HQ43" s="52"/>
      <c r="HR43" s="92"/>
      <c r="HS43" s="111"/>
      <c r="HT43" s="111"/>
      <c r="HU43" s="111"/>
      <c r="HV43" s="112"/>
      <c r="HW43" s="52"/>
      <c r="HX43" s="52"/>
      <c r="HY43" s="52"/>
      <c r="HZ43" s="52"/>
      <c r="IA43" s="92"/>
      <c r="IB43" s="111"/>
      <c r="IC43" s="111"/>
      <c r="ID43" s="111"/>
      <c r="IE43" s="112"/>
      <c r="IF43" s="52"/>
      <c r="IG43" s="52"/>
      <c r="IH43" s="52"/>
      <c r="II43" s="52"/>
      <c r="IJ43" s="92"/>
      <c r="IK43" s="111"/>
      <c r="IL43" s="111"/>
      <c r="IM43" s="111"/>
      <c r="IN43" s="112"/>
      <c r="IO43" s="52"/>
      <c r="IP43" s="52"/>
      <c r="IQ43" s="52"/>
      <c r="IR43" s="52"/>
      <c r="IS43" s="92"/>
      <c r="IT43" s="111"/>
      <c r="IU43" s="111"/>
      <c r="IV43" s="111"/>
    </row>
    <row r="44" spans="1:256" s="53" customFormat="1" ht="15.75">
      <c r="A44" s="109"/>
      <c r="B44" s="110"/>
      <c r="C44" s="111"/>
      <c r="D44" s="112"/>
      <c r="E44" s="112"/>
      <c r="F44" s="92"/>
      <c r="G44" s="92"/>
      <c r="H44" s="91"/>
      <c r="I44" s="91"/>
      <c r="J44" s="109"/>
      <c r="K44" s="110"/>
      <c r="L44" s="111"/>
      <c r="M44" s="112"/>
      <c r="N44" s="112"/>
      <c r="O44" s="92"/>
      <c r="P44" s="92"/>
      <c r="Q44" s="91"/>
      <c r="R44" s="91"/>
      <c r="S44" s="109"/>
      <c r="T44" s="110"/>
      <c r="U44" s="111"/>
      <c r="V44" s="112"/>
      <c r="W44" s="112"/>
      <c r="X44" s="92"/>
      <c r="Y44" s="92"/>
      <c r="Z44" s="91"/>
      <c r="AA44" s="91"/>
      <c r="AB44" s="109"/>
      <c r="AC44" s="110"/>
      <c r="AD44" s="111"/>
      <c r="AE44" s="112"/>
      <c r="AF44" s="112"/>
      <c r="AG44" s="92"/>
      <c r="AH44" s="92"/>
      <c r="AI44" s="91"/>
      <c r="AJ44" s="91"/>
      <c r="AK44" s="109"/>
      <c r="AL44" s="110"/>
      <c r="AM44" s="111"/>
      <c r="AN44" s="112"/>
      <c r="AO44" s="112"/>
      <c r="AP44" s="92"/>
      <c r="AQ44" s="92"/>
      <c r="AR44" s="91"/>
      <c r="AS44" s="91"/>
      <c r="AT44" s="109"/>
      <c r="AU44" s="110"/>
      <c r="AV44" s="111"/>
      <c r="AW44" s="112"/>
      <c r="AX44" s="112"/>
      <c r="AY44" s="92"/>
      <c r="AZ44" s="92"/>
      <c r="BA44" s="91"/>
      <c r="BB44" s="91"/>
      <c r="BC44" s="109"/>
      <c r="BD44" s="110"/>
      <c r="BE44" s="111"/>
      <c r="BF44" s="112"/>
      <c r="BG44" s="112"/>
      <c r="BH44" s="92"/>
      <c r="BI44" s="92"/>
      <c r="BJ44" s="91"/>
      <c r="BK44" s="91"/>
      <c r="BL44" s="109"/>
      <c r="BM44" s="110"/>
      <c r="BN44" s="111"/>
      <c r="BO44" s="112"/>
      <c r="BP44" s="112"/>
      <c r="BQ44" s="92"/>
      <c r="BR44" s="92"/>
      <c r="BS44" s="91"/>
      <c r="BT44" s="91"/>
      <c r="BU44" s="109"/>
      <c r="BV44" s="110"/>
      <c r="BW44" s="111"/>
      <c r="BX44" s="112"/>
      <c r="BY44" s="112"/>
      <c r="BZ44" s="92"/>
      <c r="CA44" s="92"/>
      <c r="CB44" s="91"/>
      <c r="CC44" s="91"/>
      <c r="CD44" s="109"/>
      <c r="CE44" s="110"/>
      <c r="CF44" s="111"/>
      <c r="CG44" s="112"/>
      <c r="CH44" s="112"/>
      <c r="CI44" s="92"/>
      <c r="CJ44" s="92"/>
      <c r="CK44" s="91"/>
      <c r="CL44" s="91"/>
      <c r="CM44" s="109"/>
      <c r="CN44" s="110"/>
      <c r="CO44" s="111"/>
      <c r="CP44" s="112"/>
      <c r="CQ44" s="112"/>
      <c r="CR44" s="92"/>
      <c r="CS44" s="92"/>
      <c r="CT44" s="91"/>
      <c r="CU44" s="91"/>
      <c r="CV44" s="109"/>
      <c r="CW44" s="110"/>
      <c r="CX44" s="111"/>
      <c r="CY44" s="112"/>
      <c r="CZ44" s="112"/>
      <c r="DA44" s="92"/>
      <c r="DB44" s="92"/>
      <c r="DC44" s="91"/>
      <c r="DD44" s="91"/>
      <c r="DE44" s="109"/>
      <c r="DF44" s="110"/>
      <c r="DG44" s="111"/>
      <c r="DH44" s="112"/>
      <c r="DI44" s="112"/>
      <c r="DJ44" s="92"/>
      <c r="DK44" s="92"/>
      <c r="DL44" s="91"/>
      <c r="DM44" s="91"/>
      <c r="DN44" s="109"/>
      <c r="DO44" s="110"/>
      <c r="DP44" s="111"/>
      <c r="DQ44" s="112"/>
      <c r="DR44" s="112"/>
      <c r="DS44" s="92"/>
      <c r="DT44" s="92"/>
      <c r="DU44" s="91"/>
      <c r="DV44" s="91"/>
      <c r="DW44" s="109"/>
      <c r="DX44" s="110"/>
      <c r="DY44" s="111"/>
      <c r="DZ44" s="112"/>
      <c r="EA44" s="112"/>
      <c r="EB44" s="92"/>
      <c r="EC44" s="92"/>
      <c r="ED44" s="91"/>
      <c r="EE44" s="91"/>
      <c r="EF44" s="109"/>
      <c r="EG44" s="110"/>
      <c r="EH44" s="111"/>
      <c r="EI44" s="112"/>
      <c r="EJ44" s="112"/>
      <c r="EK44" s="92"/>
      <c r="EL44" s="92"/>
      <c r="EM44" s="91"/>
      <c r="EN44" s="91"/>
      <c r="EO44" s="109"/>
      <c r="EP44" s="110"/>
      <c r="EQ44" s="111"/>
      <c r="ER44" s="112"/>
      <c r="ES44" s="112"/>
      <c r="ET44" s="92"/>
      <c r="EU44" s="92"/>
      <c r="EV44" s="91"/>
      <c r="EW44" s="91"/>
      <c r="EX44" s="109"/>
      <c r="EY44" s="110"/>
      <c r="EZ44" s="111"/>
      <c r="FA44" s="112"/>
      <c r="FB44" s="112"/>
      <c r="FC44" s="92"/>
      <c r="FD44" s="92"/>
      <c r="FE44" s="91"/>
      <c r="FF44" s="91"/>
      <c r="FG44" s="109"/>
      <c r="FH44" s="110"/>
      <c r="FI44" s="111"/>
      <c r="FJ44" s="112"/>
      <c r="FK44" s="112"/>
      <c r="FL44" s="92"/>
      <c r="FM44" s="92"/>
      <c r="FN44" s="91"/>
      <c r="FO44" s="91"/>
      <c r="FP44" s="109"/>
      <c r="FQ44" s="110"/>
      <c r="FR44" s="111"/>
      <c r="FS44" s="112"/>
      <c r="FT44" s="112"/>
      <c r="FU44" s="92"/>
      <c r="FV44" s="92"/>
      <c r="FW44" s="91"/>
      <c r="FX44" s="91"/>
      <c r="FY44" s="109"/>
      <c r="FZ44" s="110"/>
      <c r="GA44" s="111"/>
      <c r="GB44" s="112"/>
      <c r="GC44" s="112"/>
      <c r="GD44" s="92"/>
      <c r="GE44" s="92"/>
      <c r="GF44" s="91"/>
      <c r="GG44" s="91"/>
      <c r="GH44" s="109"/>
      <c r="GI44" s="110"/>
      <c r="GJ44" s="111"/>
      <c r="GK44" s="112"/>
      <c r="GL44" s="112"/>
      <c r="GM44" s="92"/>
      <c r="GN44" s="92"/>
      <c r="GO44" s="91"/>
      <c r="GP44" s="91"/>
      <c r="GQ44" s="109"/>
      <c r="GR44" s="110"/>
      <c r="GS44" s="111"/>
      <c r="GT44" s="112"/>
      <c r="GU44" s="112"/>
      <c r="GV44" s="92"/>
      <c r="GW44" s="92"/>
      <c r="GX44" s="91"/>
      <c r="GY44" s="91"/>
      <c r="GZ44" s="109"/>
      <c r="HA44" s="110"/>
      <c r="HB44" s="111"/>
      <c r="HC44" s="112"/>
      <c r="HD44" s="112"/>
      <c r="HE44" s="92"/>
      <c r="HF44" s="92"/>
      <c r="HG44" s="91"/>
      <c r="HH44" s="91"/>
      <c r="HI44" s="109"/>
      <c r="HJ44" s="110"/>
      <c r="HK44" s="111"/>
      <c r="HL44" s="112"/>
      <c r="HM44" s="112"/>
      <c r="HN44" s="92"/>
      <c r="HO44" s="92"/>
      <c r="HP44" s="91"/>
      <c r="HQ44" s="91"/>
      <c r="HR44" s="109"/>
      <c r="HS44" s="110"/>
      <c r="HT44" s="111"/>
      <c r="HU44" s="112"/>
      <c r="HV44" s="112"/>
      <c r="HW44" s="92"/>
      <c r="HX44" s="92"/>
      <c r="HY44" s="91"/>
      <c r="HZ44" s="91"/>
      <c r="IA44" s="109"/>
      <c r="IB44" s="110"/>
      <c r="IC44" s="111"/>
      <c r="ID44" s="112"/>
      <c r="IE44" s="112"/>
      <c r="IF44" s="92"/>
      <c r="IG44" s="92"/>
      <c r="IH44" s="91"/>
      <c r="II44" s="91"/>
      <c r="IJ44" s="109"/>
      <c r="IK44" s="110"/>
      <c r="IL44" s="111"/>
      <c r="IM44" s="112"/>
      <c r="IN44" s="112"/>
      <c r="IO44" s="92"/>
      <c r="IP44" s="92"/>
      <c r="IQ44" s="91"/>
      <c r="IR44" s="91"/>
      <c r="IS44" s="109"/>
      <c r="IT44" s="110"/>
      <c r="IU44" s="111"/>
      <c r="IV44" s="112"/>
    </row>
    <row r="45" spans="1:256" s="53" customFormat="1" ht="15.75">
      <c r="A45" s="109"/>
      <c r="B45" s="110"/>
      <c r="C45" s="111"/>
      <c r="D45" s="112"/>
      <c r="E45" s="112"/>
      <c r="F45" s="92"/>
      <c r="G45" s="92"/>
      <c r="H45" s="91"/>
      <c r="I45" s="91"/>
      <c r="J45" s="109"/>
      <c r="K45" s="110"/>
      <c r="L45" s="111"/>
      <c r="M45" s="112"/>
      <c r="N45" s="112"/>
      <c r="O45" s="92"/>
      <c r="P45" s="92"/>
      <c r="Q45" s="91"/>
      <c r="R45" s="91"/>
      <c r="S45" s="109"/>
      <c r="T45" s="110"/>
      <c r="U45" s="111"/>
      <c r="V45" s="112"/>
      <c r="W45" s="112"/>
      <c r="X45" s="92"/>
      <c r="Y45" s="92"/>
      <c r="Z45" s="91"/>
      <c r="AA45" s="91"/>
      <c r="AB45" s="109"/>
      <c r="AC45" s="110"/>
      <c r="AD45" s="111"/>
      <c r="AE45" s="112"/>
      <c r="AF45" s="112"/>
      <c r="AG45" s="92"/>
      <c r="AH45" s="92"/>
      <c r="AI45" s="91"/>
      <c r="AJ45" s="91"/>
      <c r="AK45" s="109"/>
      <c r="AL45" s="110"/>
      <c r="AM45" s="111"/>
      <c r="AN45" s="112"/>
      <c r="AO45" s="112"/>
      <c r="AP45" s="92"/>
      <c r="AQ45" s="92"/>
      <c r="AR45" s="91"/>
      <c r="AS45" s="91"/>
      <c r="AT45" s="109"/>
      <c r="AU45" s="110"/>
      <c r="AV45" s="111"/>
      <c r="AW45" s="112"/>
      <c r="AX45" s="112"/>
      <c r="AY45" s="92"/>
      <c r="AZ45" s="92"/>
      <c r="BA45" s="91"/>
      <c r="BB45" s="91"/>
      <c r="BC45" s="109"/>
      <c r="BD45" s="110"/>
      <c r="BE45" s="111"/>
      <c r="BF45" s="112"/>
      <c r="BG45" s="112"/>
      <c r="BH45" s="92"/>
      <c r="BI45" s="92"/>
      <c r="BJ45" s="91"/>
      <c r="BK45" s="91"/>
      <c r="BL45" s="109"/>
      <c r="BM45" s="110"/>
      <c r="BN45" s="111"/>
      <c r="BO45" s="112"/>
      <c r="BP45" s="112"/>
      <c r="BQ45" s="92"/>
      <c r="BR45" s="92"/>
      <c r="BS45" s="91"/>
      <c r="BT45" s="91"/>
      <c r="BU45" s="109"/>
      <c r="BV45" s="110"/>
      <c r="BW45" s="111"/>
      <c r="BX45" s="112"/>
      <c r="BY45" s="112"/>
      <c r="BZ45" s="92"/>
      <c r="CA45" s="92"/>
      <c r="CB45" s="91"/>
      <c r="CC45" s="91"/>
      <c r="CD45" s="109"/>
      <c r="CE45" s="110"/>
      <c r="CF45" s="111"/>
      <c r="CG45" s="112"/>
      <c r="CH45" s="112"/>
      <c r="CI45" s="92"/>
      <c r="CJ45" s="92"/>
      <c r="CK45" s="91"/>
      <c r="CL45" s="91"/>
      <c r="CM45" s="109"/>
      <c r="CN45" s="110"/>
      <c r="CO45" s="111"/>
      <c r="CP45" s="112"/>
      <c r="CQ45" s="112"/>
      <c r="CR45" s="92"/>
      <c r="CS45" s="92"/>
      <c r="CT45" s="91"/>
      <c r="CU45" s="91"/>
      <c r="CV45" s="109"/>
      <c r="CW45" s="110"/>
      <c r="CX45" s="111"/>
      <c r="CY45" s="112"/>
      <c r="CZ45" s="112"/>
      <c r="DA45" s="92"/>
      <c r="DB45" s="92"/>
      <c r="DC45" s="91"/>
      <c r="DD45" s="91"/>
      <c r="DE45" s="109"/>
      <c r="DF45" s="110"/>
      <c r="DG45" s="111"/>
      <c r="DH45" s="112"/>
      <c r="DI45" s="112"/>
      <c r="DJ45" s="92"/>
      <c r="DK45" s="92"/>
      <c r="DL45" s="91"/>
      <c r="DM45" s="91"/>
      <c r="DN45" s="109"/>
      <c r="DO45" s="110"/>
      <c r="DP45" s="111"/>
      <c r="DQ45" s="112"/>
      <c r="DR45" s="112"/>
      <c r="DS45" s="92"/>
      <c r="DT45" s="92"/>
      <c r="DU45" s="91"/>
      <c r="DV45" s="91"/>
      <c r="DW45" s="109"/>
      <c r="DX45" s="110"/>
      <c r="DY45" s="111"/>
      <c r="DZ45" s="112"/>
      <c r="EA45" s="112"/>
      <c r="EB45" s="92"/>
      <c r="EC45" s="92"/>
      <c r="ED45" s="91"/>
      <c r="EE45" s="91"/>
      <c r="EF45" s="109"/>
      <c r="EG45" s="110"/>
      <c r="EH45" s="111"/>
      <c r="EI45" s="112"/>
      <c r="EJ45" s="112"/>
      <c r="EK45" s="92"/>
      <c r="EL45" s="92"/>
      <c r="EM45" s="91"/>
      <c r="EN45" s="91"/>
      <c r="EO45" s="109"/>
      <c r="EP45" s="110"/>
      <c r="EQ45" s="111"/>
      <c r="ER45" s="112"/>
      <c r="ES45" s="112"/>
      <c r="ET45" s="92"/>
      <c r="EU45" s="92"/>
      <c r="EV45" s="91"/>
      <c r="EW45" s="91"/>
      <c r="EX45" s="109"/>
      <c r="EY45" s="110"/>
      <c r="EZ45" s="111"/>
      <c r="FA45" s="112"/>
      <c r="FB45" s="112"/>
      <c r="FC45" s="92"/>
      <c r="FD45" s="92"/>
      <c r="FE45" s="91"/>
      <c r="FF45" s="91"/>
      <c r="FG45" s="109"/>
      <c r="FH45" s="110"/>
      <c r="FI45" s="111"/>
      <c r="FJ45" s="112"/>
      <c r="FK45" s="112"/>
      <c r="FL45" s="92"/>
      <c r="FM45" s="92"/>
      <c r="FN45" s="91"/>
      <c r="FO45" s="91"/>
      <c r="FP45" s="109"/>
      <c r="FQ45" s="110"/>
      <c r="FR45" s="111"/>
      <c r="FS45" s="112"/>
      <c r="FT45" s="112"/>
      <c r="FU45" s="92"/>
      <c r="FV45" s="92"/>
      <c r="FW45" s="91"/>
      <c r="FX45" s="91"/>
      <c r="FY45" s="109"/>
      <c r="FZ45" s="110"/>
      <c r="GA45" s="111"/>
      <c r="GB45" s="112"/>
      <c r="GC45" s="112"/>
      <c r="GD45" s="92"/>
      <c r="GE45" s="92"/>
      <c r="GF45" s="91"/>
      <c r="GG45" s="91"/>
      <c r="GH45" s="109"/>
      <c r="GI45" s="110"/>
      <c r="GJ45" s="111"/>
      <c r="GK45" s="112"/>
      <c r="GL45" s="112"/>
      <c r="GM45" s="92"/>
      <c r="GN45" s="92"/>
      <c r="GO45" s="91"/>
      <c r="GP45" s="91"/>
      <c r="GQ45" s="109"/>
      <c r="GR45" s="110"/>
      <c r="GS45" s="111"/>
      <c r="GT45" s="112"/>
      <c r="GU45" s="112"/>
      <c r="GV45" s="92"/>
      <c r="GW45" s="92"/>
      <c r="GX45" s="91"/>
      <c r="GY45" s="91"/>
      <c r="GZ45" s="109"/>
      <c r="HA45" s="110"/>
      <c r="HB45" s="111"/>
      <c r="HC45" s="112"/>
      <c r="HD45" s="112"/>
      <c r="HE45" s="92"/>
      <c r="HF45" s="92"/>
      <c r="HG45" s="91"/>
      <c r="HH45" s="91"/>
      <c r="HI45" s="109"/>
      <c r="HJ45" s="110"/>
      <c r="HK45" s="111"/>
      <c r="HL45" s="112"/>
      <c r="HM45" s="112"/>
      <c r="HN45" s="92"/>
      <c r="HO45" s="92"/>
      <c r="HP45" s="91"/>
      <c r="HQ45" s="91"/>
      <c r="HR45" s="109"/>
      <c r="HS45" s="110"/>
      <c r="HT45" s="111"/>
      <c r="HU45" s="112"/>
      <c r="HV45" s="112"/>
      <c r="HW45" s="92"/>
      <c r="HX45" s="92"/>
      <c r="HY45" s="91"/>
      <c r="HZ45" s="91"/>
      <c r="IA45" s="109"/>
      <c r="IB45" s="110"/>
      <c r="IC45" s="111"/>
      <c r="ID45" s="112"/>
      <c r="IE45" s="112"/>
      <c r="IF45" s="92"/>
      <c r="IG45" s="92"/>
      <c r="IH45" s="91"/>
      <c r="II45" s="91"/>
      <c r="IJ45" s="109"/>
      <c r="IK45" s="110"/>
      <c r="IL45" s="111"/>
      <c r="IM45" s="112"/>
      <c r="IN45" s="112"/>
      <c r="IO45" s="92"/>
      <c r="IP45" s="92"/>
      <c r="IQ45" s="91"/>
      <c r="IR45" s="91"/>
      <c r="IS45" s="109"/>
      <c r="IT45" s="110"/>
      <c r="IU45" s="111"/>
      <c r="IV45" s="112"/>
    </row>
    <row r="46" spans="1:256" s="53" customFormat="1" ht="15.75">
      <c r="A46" s="92"/>
      <c r="B46" s="111"/>
      <c r="C46" s="111"/>
      <c r="D46" s="111"/>
      <c r="E46" s="112"/>
      <c r="F46" s="52"/>
      <c r="G46" s="52"/>
      <c r="H46" s="52"/>
      <c r="I46" s="52"/>
      <c r="J46" s="92"/>
      <c r="K46" s="111"/>
      <c r="L46" s="111"/>
      <c r="M46" s="111"/>
      <c r="N46" s="112"/>
      <c r="O46" s="52"/>
      <c r="P46" s="52"/>
      <c r="Q46" s="52"/>
      <c r="R46" s="52"/>
      <c r="S46" s="92"/>
      <c r="T46" s="190"/>
      <c r="U46" s="111"/>
      <c r="V46" s="111"/>
      <c r="W46" s="112"/>
      <c r="X46" s="52"/>
      <c r="Y46" s="52"/>
      <c r="Z46" s="52"/>
      <c r="AA46" s="52"/>
      <c r="AB46" s="92"/>
      <c r="AC46" s="111"/>
      <c r="AD46" s="111"/>
      <c r="AE46" s="111"/>
      <c r="AF46" s="112"/>
      <c r="AG46" s="52"/>
      <c r="AH46" s="52"/>
      <c r="AI46" s="52"/>
      <c r="AJ46" s="52"/>
      <c r="AK46" s="92"/>
      <c r="AL46" s="111"/>
      <c r="AM46" s="111"/>
      <c r="AN46" s="111"/>
      <c r="AO46" s="112"/>
      <c r="AP46" s="52"/>
      <c r="AQ46" s="52"/>
      <c r="AR46" s="52"/>
      <c r="AS46" s="52"/>
      <c r="AT46" s="92"/>
      <c r="AU46" s="111"/>
      <c r="AV46" s="111"/>
      <c r="AW46" s="111"/>
      <c r="AX46" s="112"/>
      <c r="AY46" s="52"/>
      <c r="AZ46" s="52"/>
      <c r="BA46" s="52"/>
      <c r="BB46" s="52"/>
      <c r="BC46" s="92"/>
      <c r="BD46" s="111"/>
      <c r="BE46" s="111"/>
      <c r="BF46" s="111"/>
      <c r="BG46" s="112"/>
      <c r="BH46" s="52"/>
      <c r="BI46" s="52"/>
      <c r="BJ46" s="52"/>
      <c r="BK46" s="52"/>
      <c r="BL46" s="92"/>
      <c r="BM46" s="111"/>
      <c r="BN46" s="111"/>
      <c r="BO46" s="111"/>
      <c r="BP46" s="112"/>
      <c r="BQ46" s="52"/>
      <c r="BR46" s="52"/>
      <c r="BS46" s="52"/>
      <c r="BT46" s="52"/>
      <c r="BU46" s="92"/>
      <c r="BV46" s="111"/>
      <c r="BW46" s="111"/>
      <c r="BX46" s="111"/>
      <c r="BY46" s="112"/>
      <c r="BZ46" s="52"/>
      <c r="CA46" s="52"/>
      <c r="CB46" s="52"/>
      <c r="CC46" s="52"/>
      <c r="CD46" s="92"/>
      <c r="CE46" s="111"/>
      <c r="CF46" s="111"/>
      <c r="CG46" s="111"/>
      <c r="CH46" s="112"/>
      <c r="CI46" s="52"/>
      <c r="CJ46" s="52"/>
      <c r="CK46" s="52"/>
      <c r="CL46" s="52"/>
      <c r="CM46" s="92"/>
      <c r="CN46" s="111"/>
      <c r="CO46" s="111"/>
      <c r="CP46" s="111"/>
      <c r="CQ46" s="112"/>
      <c r="CR46" s="52"/>
      <c r="CS46" s="52"/>
      <c r="CT46" s="52"/>
      <c r="CU46" s="52"/>
      <c r="CV46" s="92"/>
      <c r="CW46" s="111"/>
      <c r="CX46" s="111"/>
      <c r="CY46" s="111"/>
      <c r="CZ46" s="112"/>
      <c r="DA46" s="52"/>
      <c r="DB46" s="52"/>
      <c r="DC46" s="52"/>
      <c r="DD46" s="52"/>
      <c r="DE46" s="92"/>
      <c r="DF46" s="111"/>
      <c r="DG46" s="111"/>
      <c r="DH46" s="111"/>
      <c r="DI46" s="112"/>
      <c r="DJ46" s="52"/>
      <c r="DK46" s="52"/>
      <c r="DL46" s="52"/>
      <c r="DM46" s="52"/>
      <c r="DN46" s="92"/>
      <c r="DO46" s="111"/>
      <c r="DP46" s="111"/>
      <c r="DQ46" s="111"/>
      <c r="DR46" s="112"/>
      <c r="DS46" s="52"/>
      <c r="DT46" s="52"/>
      <c r="DU46" s="52"/>
      <c r="DV46" s="52"/>
      <c r="DW46" s="92"/>
      <c r="DX46" s="111"/>
      <c r="DY46" s="111"/>
      <c r="DZ46" s="111"/>
      <c r="EA46" s="112"/>
      <c r="EB46" s="52"/>
      <c r="EC46" s="52"/>
      <c r="ED46" s="52"/>
      <c r="EE46" s="52"/>
      <c r="EF46" s="92"/>
      <c r="EG46" s="111"/>
      <c r="EH46" s="111"/>
      <c r="EI46" s="111"/>
      <c r="EJ46" s="112"/>
      <c r="EK46" s="52"/>
      <c r="EL46" s="52"/>
      <c r="EM46" s="52"/>
      <c r="EN46" s="52"/>
      <c r="EO46" s="92"/>
      <c r="EP46" s="111"/>
      <c r="EQ46" s="111"/>
      <c r="ER46" s="111"/>
      <c r="ES46" s="112"/>
      <c r="ET46" s="52"/>
      <c r="EU46" s="52"/>
      <c r="EV46" s="52"/>
      <c r="EW46" s="52"/>
      <c r="EX46" s="92"/>
      <c r="EY46" s="111"/>
      <c r="EZ46" s="111"/>
      <c r="FA46" s="111"/>
      <c r="FB46" s="112"/>
      <c r="FC46" s="52"/>
      <c r="FD46" s="52"/>
      <c r="FE46" s="52"/>
      <c r="FF46" s="52"/>
      <c r="FG46" s="92"/>
      <c r="FH46" s="111"/>
      <c r="FI46" s="111"/>
      <c r="FJ46" s="111"/>
      <c r="FK46" s="112"/>
      <c r="FL46" s="52"/>
      <c r="FM46" s="52"/>
      <c r="FN46" s="52"/>
      <c r="FO46" s="52"/>
      <c r="FP46" s="92"/>
      <c r="FQ46" s="111"/>
      <c r="FR46" s="111"/>
      <c r="FS46" s="111"/>
      <c r="FT46" s="112"/>
      <c r="FU46" s="52"/>
      <c r="FV46" s="52"/>
      <c r="FW46" s="52"/>
      <c r="FX46" s="52"/>
      <c r="FY46" s="92"/>
      <c r="FZ46" s="111"/>
      <c r="GA46" s="111"/>
      <c r="GB46" s="111"/>
      <c r="GC46" s="112"/>
      <c r="GD46" s="52"/>
      <c r="GE46" s="52"/>
      <c r="GF46" s="52"/>
      <c r="GG46" s="52"/>
      <c r="GH46" s="92"/>
      <c r="GI46" s="111"/>
      <c r="GJ46" s="111"/>
      <c r="GK46" s="111"/>
      <c r="GL46" s="112"/>
      <c r="GM46" s="52"/>
      <c r="GN46" s="52"/>
      <c r="GO46" s="52"/>
      <c r="GP46" s="52"/>
      <c r="GQ46" s="92"/>
      <c r="GR46" s="111"/>
      <c r="GS46" s="111"/>
      <c r="GT46" s="111"/>
      <c r="GU46" s="112"/>
      <c r="GV46" s="52"/>
      <c r="GW46" s="52"/>
      <c r="GX46" s="52"/>
      <c r="GY46" s="52"/>
      <c r="GZ46" s="92"/>
      <c r="HA46" s="111"/>
      <c r="HB46" s="111"/>
      <c r="HC46" s="111"/>
      <c r="HD46" s="112"/>
      <c r="HE46" s="52"/>
      <c r="HF46" s="52"/>
      <c r="HG46" s="52"/>
      <c r="HH46" s="52"/>
      <c r="HI46" s="92"/>
      <c r="HJ46" s="111"/>
      <c r="HK46" s="111"/>
      <c r="HL46" s="111"/>
      <c r="HM46" s="112"/>
      <c r="HN46" s="52"/>
      <c r="HO46" s="52"/>
      <c r="HP46" s="52"/>
      <c r="HQ46" s="52"/>
      <c r="HR46" s="92"/>
      <c r="HS46" s="111"/>
      <c r="HT46" s="111"/>
      <c r="HU46" s="111"/>
      <c r="HV46" s="112"/>
      <c r="HW46" s="52"/>
      <c r="HX46" s="52"/>
      <c r="HY46" s="52"/>
      <c r="HZ46" s="52"/>
      <c r="IA46" s="92"/>
      <c r="IB46" s="111"/>
      <c r="IC46" s="111"/>
      <c r="ID46" s="111"/>
      <c r="IE46" s="112"/>
      <c r="IF46" s="52"/>
      <c r="IG46" s="52"/>
      <c r="IH46" s="52"/>
      <c r="II46" s="52"/>
      <c r="IJ46" s="92"/>
      <c r="IK46" s="111"/>
      <c r="IL46" s="111"/>
      <c r="IM46" s="111"/>
      <c r="IN46" s="112"/>
      <c r="IO46" s="52"/>
      <c r="IP46" s="52"/>
      <c r="IQ46" s="52"/>
      <c r="IR46" s="52"/>
      <c r="IS46" s="92"/>
      <c r="IT46" s="111"/>
      <c r="IU46" s="111"/>
      <c r="IV46" s="111"/>
    </row>
    <row r="47" spans="1:20" s="53" customFormat="1" ht="11.25">
      <c r="A47" s="68"/>
      <c r="B47"/>
      <c r="C47"/>
      <c r="D47"/>
      <c r="E47"/>
      <c r="F47"/>
      <c r="G47"/>
      <c r="H47"/>
      <c r="I47"/>
      <c r="J47"/>
      <c r="K47"/>
      <c r="L47"/>
      <c r="M47"/>
      <c r="N47"/>
      <c r="O47"/>
      <c r="P47"/>
      <c r="Q47"/>
      <c r="R47"/>
      <c r="S47"/>
      <c r="T47"/>
    </row>
    <row r="48" spans="1:20" s="53" customFormat="1" ht="11.25">
      <c r="A48" s="68"/>
      <c r="B48"/>
      <c r="C48"/>
      <c r="D48"/>
      <c r="E48"/>
      <c r="F48"/>
      <c r="G48"/>
      <c r="H48"/>
      <c r="I48"/>
      <c r="J48"/>
      <c r="K48"/>
      <c r="L48"/>
      <c r="M48"/>
      <c r="N48"/>
      <c r="O48"/>
      <c r="P48"/>
      <c r="Q48"/>
      <c r="R48"/>
      <c r="S48"/>
      <c r="T48"/>
    </row>
    <row r="49" spans="1:20" s="53" customFormat="1" ht="11.25">
      <c r="A49" s="68"/>
      <c r="B49"/>
      <c r="C49"/>
      <c r="D49"/>
      <c r="E49"/>
      <c r="F49"/>
      <c r="G49"/>
      <c r="H49"/>
      <c r="I49"/>
      <c r="J49"/>
      <c r="K49"/>
      <c r="L49"/>
      <c r="M49"/>
      <c r="N49"/>
      <c r="O49"/>
      <c r="P49"/>
      <c r="Q49"/>
      <c r="R49"/>
      <c r="S49"/>
      <c r="T49"/>
    </row>
    <row r="50" spans="1:20" s="53" customFormat="1" ht="11.25">
      <c r="A50" s="68"/>
      <c r="B50"/>
      <c r="C50"/>
      <c r="D50"/>
      <c r="E50"/>
      <c r="F50"/>
      <c r="G50"/>
      <c r="H50"/>
      <c r="I50"/>
      <c r="J50"/>
      <c r="K50"/>
      <c r="L50"/>
      <c r="M50"/>
      <c r="N50"/>
      <c r="O50"/>
      <c r="P50"/>
      <c r="Q50"/>
      <c r="R50"/>
      <c r="S50"/>
      <c r="T50"/>
    </row>
    <row r="51" spans="1:20" s="53" customFormat="1" ht="11.25">
      <c r="A51" s="68"/>
      <c r="B51"/>
      <c r="C51"/>
      <c r="D51"/>
      <c r="E51"/>
      <c r="F51"/>
      <c r="G51"/>
      <c r="H51"/>
      <c r="I51"/>
      <c r="J51"/>
      <c r="K51"/>
      <c r="L51"/>
      <c r="M51"/>
      <c r="N51"/>
      <c r="O51"/>
      <c r="P51"/>
      <c r="Q51"/>
      <c r="R51"/>
      <c r="S51"/>
      <c r="T51"/>
    </row>
    <row r="52" spans="1:20" s="53" customFormat="1" ht="11.25">
      <c r="A52" s="68"/>
      <c r="B52"/>
      <c r="C52"/>
      <c r="D52"/>
      <c r="E52"/>
      <c r="F52"/>
      <c r="G52"/>
      <c r="H52"/>
      <c r="I52"/>
      <c r="J52"/>
      <c r="K52"/>
      <c r="L52"/>
      <c r="M52"/>
      <c r="N52"/>
      <c r="O52"/>
      <c r="P52"/>
      <c r="Q52"/>
      <c r="R52"/>
      <c r="S52"/>
      <c r="T52"/>
    </row>
    <row r="53" spans="1:20" s="53" customFormat="1" ht="11.25">
      <c r="A53" s="68"/>
      <c r="B53"/>
      <c r="C53"/>
      <c r="D53"/>
      <c r="E53"/>
      <c r="F53"/>
      <c r="G53"/>
      <c r="H53"/>
      <c r="I53"/>
      <c r="J53"/>
      <c r="K53"/>
      <c r="L53"/>
      <c r="M53"/>
      <c r="N53"/>
      <c r="O53"/>
      <c r="P53"/>
      <c r="Q53"/>
      <c r="R53"/>
      <c r="S53"/>
      <c r="T53"/>
    </row>
    <row r="54" spans="1:20" s="53" customFormat="1" ht="11.25">
      <c r="A54" s="68"/>
      <c r="B54"/>
      <c r="C54"/>
      <c r="D54"/>
      <c r="E54"/>
      <c r="F54"/>
      <c r="G54"/>
      <c r="H54"/>
      <c r="I54"/>
      <c r="J54"/>
      <c r="K54"/>
      <c r="L54"/>
      <c r="M54"/>
      <c r="N54"/>
      <c r="O54"/>
      <c r="P54"/>
      <c r="Q54"/>
      <c r="R54"/>
      <c r="S54"/>
      <c r="T54"/>
    </row>
    <row r="55" spans="1:20" s="53" customFormat="1" ht="11.25">
      <c r="A55" s="68"/>
      <c r="B55"/>
      <c r="C55"/>
      <c r="D55"/>
      <c r="E55"/>
      <c r="F55"/>
      <c r="G55"/>
      <c r="H55"/>
      <c r="I55"/>
      <c r="J55"/>
      <c r="K55"/>
      <c r="L55"/>
      <c r="M55"/>
      <c r="N55"/>
      <c r="O55"/>
      <c r="P55"/>
      <c r="Q55"/>
      <c r="R55"/>
      <c r="S55"/>
      <c r="T55"/>
    </row>
    <row r="56" spans="1:20" s="53" customFormat="1" ht="11.25">
      <c r="A56" s="68"/>
      <c r="B56"/>
      <c r="C56"/>
      <c r="D56"/>
      <c r="E56"/>
      <c r="F56"/>
      <c r="G56"/>
      <c r="H56"/>
      <c r="I56"/>
      <c r="J56"/>
      <c r="K56"/>
      <c r="L56"/>
      <c r="M56"/>
      <c r="N56"/>
      <c r="O56"/>
      <c r="P56"/>
      <c r="Q56"/>
      <c r="R56"/>
      <c r="S56"/>
      <c r="T56"/>
    </row>
    <row r="57" spans="1:20" s="53" customFormat="1" ht="11.25">
      <c r="A57" s="68"/>
      <c r="B57"/>
      <c r="C57"/>
      <c r="D57"/>
      <c r="E57"/>
      <c r="F57"/>
      <c r="G57"/>
      <c r="H57"/>
      <c r="I57"/>
      <c r="J57"/>
      <c r="K57"/>
      <c r="L57"/>
      <c r="M57"/>
      <c r="N57"/>
      <c r="O57"/>
      <c r="P57"/>
      <c r="Q57"/>
      <c r="R57"/>
      <c r="S57"/>
      <c r="T57"/>
    </row>
    <row r="58" spans="1:20" s="53" customFormat="1" ht="11.25">
      <c r="A58" s="68"/>
      <c r="B58"/>
      <c r="C58"/>
      <c r="D58"/>
      <c r="E58"/>
      <c r="F58"/>
      <c r="G58"/>
      <c r="H58"/>
      <c r="I58"/>
      <c r="J58"/>
      <c r="K58"/>
      <c r="L58"/>
      <c r="M58"/>
      <c r="N58"/>
      <c r="O58"/>
      <c r="P58"/>
      <c r="Q58"/>
      <c r="R58"/>
      <c r="S58"/>
      <c r="T58"/>
    </row>
    <row r="59" spans="1:20" s="53" customFormat="1" ht="11.25">
      <c r="A59" s="68"/>
      <c r="B59"/>
      <c r="C59"/>
      <c r="D59"/>
      <c r="E59"/>
      <c r="F59"/>
      <c r="G59"/>
      <c r="H59"/>
      <c r="I59"/>
      <c r="J59"/>
      <c r="K59"/>
      <c r="L59"/>
      <c r="M59"/>
      <c r="N59"/>
      <c r="O59"/>
      <c r="P59"/>
      <c r="Q59"/>
      <c r="R59"/>
      <c r="S59"/>
      <c r="T59"/>
    </row>
    <row r="60" spans="1:20" s="53" customFormat="1" ht="11.25">
      <c r="A60" s="68"/>
      <c r="B60"/>
      <c r="C60"/>
      <c r="D60"/>
      <c r="E60"/>
      <c r="F60"/>
      <c r="G60"/>
      <c r="H60"/>
      <c r="I60"/>
      <c r="J60"/>
      <c r="K60"/>
      <c r="L60"/>
      <c r="M60"/>
      <c r="N60"/>
      <c r="O60"/>
      <c r="P60"/>
      <c r="Q60"/>
      <c r="R60"/>
      <c r="S60"/>
      <c r="T60"/>
    </row>
    <row r="61" spans="1:20" s="53" customFormat="1" ht="11.25">
      <c r="A61" s="68"/>
      <c r="B61"/>
      <c r="C61"/>
      <c r="D61"/>
      <c r="E61"/>
      <c r="F61"/>
      <c r="G61"/>
      <c r="H61"/>
      <c r="I61"/>
      <c r="J61"/>
      <c r="K61"/>
      <c r="L61"/>
      <c r="M61"/>
      <c r="N61"/>
      <c r="O61"/>
      <c r="P61"/>
      <c r="Q61"/>
      <c r="R61"/>
      <c r="S61"/>
      <c r="T61"/>
    </row>
    <row r="62" spans="1:20" s="53" customFormat="1" ht="11.25">
      <c r="A62" s="68"/>
      <c r="B62"/>
      <c r="C62"/>
      <c r="D62"/>
      <c r="E62"/>
      <c r="F62"/>
      <c r="G62"/>
      <c r="H62"/>
      <c r="I62"/>
      <c r="J62"/>
      <c r="K62"/>
      <c r="L62"/>
      <c r="M62"/>
      <c r="N62"/>
      <c r="O62"/>
      <c r="P62"/>
      <c r="Q62"/>
      <c r="R62"/>
      <c r="S62"/>
      <c r="T62"/>
    </row>
    <row r="63" spans="1:20" s="53" customFormat="1" ht="11.25">
      <c r="A63" s="68"/>
      <c r="B63"/>
      <c r="C63"/>
      <c r="D63"/>
      <c r="E63"/>
      <c r="F63"/>
      <c r="G63"/>
      <c r="H63"/>
      <c r="I63"/>
      <c r="J63"/>
      <c r="K63"/>
      <c r="L63"/>
      <c r="M63"/>
      <c r="N63"/>
      <c r="O63"/>
      <c r="P63"/>
      <c r="Q63"/>
      <c r="R63"/>
      <c r="S63"/>
      <c r="T63"/>
    </row>
    <row r="64" spans="1:20" s="53" customFormat="1" ht="11.25">
      <c r="A64" s="68"/>
      <c r="B64"/>
      <c r="C64"/>
      <c r="D64"/>
      <c r="E64"/>
      <c r="F64"/>
      <c r="G64"/>
      <c r="H64"/>
      <c r="I64"/>
      <c r="J64"/>
      <c r="K64"/>
      <c r="L64"/>
      <c r="M64"/>
      <c r="N64"/>
      <c r="O64"/>
      <c r="P64"/>
      <c r="Q64"/>
      <c r="R64"/>
      <c r="S64"/>
      <c r="T64"/>
    </row>
    <row r="65" spans="1:20" s="53" customFormat="1" ht="11.25">
      <c r="A65" s="68"/>
      <c r="B65"/>
      <c r="C65"/>
      <c r="D65"/>
      <c r="E65"/>
      <c r="F65"/>
      <c r="G65"/>
      <c r="H65"/>
      <c r="I65"/>
      <c r="J65"/>
      <c r="K65"/>
      <c r="L65"/>
      <c r="M65"/>
      <c r="N65"/>
      <c r="O65"/>
      <c r="P65"/>
      <c r="Q65"/>
      <c r="R65"/>
      <c r="S65"/>
      <c r="T65"/>
    </row>
    <row r="66" spans="1:20" s="53" customFormat="1" ht="11.25">
      <c r="A66" s="68"/>
      <c r="B66"/>
      <c r="C66"/>
      <c r="D66"/>
      <c r="E66"/>
      <c r="F66"/>
      <c r="G66"/>
      <c r="H66"/>
      <c r="I66"/>
      <c r="J66"/>
      <c r="K66"/>
      <c r="L66"/>
      <c r="M66"/>
      <c r="N66"/>
      <c r="O66"/>
      <c r="P66"/>
      <c r="Q66"/>
      <c r="R66"/>
      <c r="S66"/>
      <c r="T66"/>
    </row>
    <row r="67" spans="1:20" s="53" customFormat="1" ht="11.25">
      <c r="A67" s="68"/>
      <c r="B67"/>
      <c r="C67"/>
      <c r="D67"/>
      <c r="E67"/>
      <c r="F67"/>
      <c r="G67"/>
      <c r="H67"/>
      <c r="I67"/>
      <c r="J67"/>
      <c r="K67"/>
      <c r="L67"/>
      <c r="M67"/>
      <c r="N67"/>
      <c r="O67"/>
      <c r="P67"/>
      <c r="Q67"/>
      <c r="R67"/>
      <c r="S67"/>
      <c r="T67"/>
    </row>
    <row r="68" spans="1:20" s="53" customFormat="1" ht="11.25">
      <c r="A68" s="68"/>
      <c r="B68"/>
      <c r="C68"/>
      <c r="D68"/>
      <c r="E68"/>
      <c r="F68"/>
      <c r="G68"/>
      <c r="H68"/>
      <c r="I68"/>
      <c r="J68"/>
      <c r="K68"/>
      <c r="L68"/>
      <c r="M68"/>
      <c r="N68"/>
      <c r="O68"/>
      <c r="P68"/>
      <c r="Q68"/>
      <c r="R68"/>
      <c r="S68"/>
      <c r="T68"/>
    </row>
    <row r="69" spans="1:20" s="53" customFormat="1" ht="11.25">
      <c r="A69" s="68"/>
      <c r="B69"/>
      <c r="C69"/>
      <c r="D69"/>
      <c r="E69"/>
      <c r="F69"/>
      <c r="G69"/>
      <c r="H69"/>
      <c r="I69"/>
      <c r="J69"/>
      <c r="K69"/>
      <c r="L69"/>
      <c r="M69"/>
      <c r="N69"/>
      <c r="O69"/>
      <c r="P69"/>
      <c r="Q69"/>
      <c r="R69"/>
      <c r="S69"/>
      <c r="T69"/>
    </row>
    <row r="70" spans="1:20" s="53" customFormat="1" ht="11.25">
      <c r="A70" s="68"/>
      <c r="B70"/>
      <c r="C70"/>
      <c r="D70"/>
      <c r="E70"/>
      <c r="F70"/>
      <c r="G70"/>
      <c r="H70"/>
      <c r="I70"/>
      <c r="J70"/>
      <c r="K70"/>
      <c r="L70"/>
      <c r="M70"/>
      <c r="N70"/>
      <c r="O70"/>
      <c r="P70"/>
      <c r="Q70"/>
      <c r="R70"/>
      <c r="S70"/>
      <c r="T70"/>
    </row>
    <row r="71" spans="1:20" s="53" customFormat="1" ht="11.25">
      <c r="A71" s="68"/>
      <c r="B71"/>
      <c r="C71"/>
      <c r="D71"/>
      <c r="E71"/>
      <c r="F71"/>
      <c r="G71"/>
      <c r="H71"/>
      <c r="I71"/>
      <c r="J71"/>
      <c r="K71"/>
      <c r="L71"/>
      <c r="M71"/>
      <c r="N71"/>
      <c r="O71"/>
      <c r="P71"/>
      <c r="Q71"/>
      <c r="R71"/>
      <c r="S71"/>
      <c r="T71"/>
    </row>
    <row r="72" spans="1:20" s="53" customFormat="1" ht="11.25">
      <c r="A72" s="68"/>
      <c r="B72"/>
      <c r="C72"/>
      <c r="D72"/>
      <c r="E72"/>
      <c r="F72"/>
      <c r="G72"/>
      <c r="H72"/>
      <c r="I72"/>
      <c r="J72"/>
      <c r="K72"/>
      <c r="L72"/>
      <c r="M72"/>
      <c r="N72"/>
      <c r="O72"/>
      <c r="P72"/>
      <c r="Q72"/>
      <c r="R72"/>
      <c r="S72"/>
      <c r="T72"/>
    </row>
    <row r="73" spans="1:20" s="53" customFormat="1" ht="11.25">
      <c r="A73" s="68"/>
      <c r="B73"/>
      <c r="C73"/>
      <c r="D73"/>
      <c r="E73"/>
      <c r="F73"/>
      <c r="G73"/>
      <c r="H73"/>
      <c r="I73"/>
      <c r="J73"/>
      <c r="K73"/>
      <c r="L73"/>
      <c r="M73"/>
      <c r="N73"/>
      <c r="O73"/>
      <c r="P73"/>
      <c r="Q73"/>
      <c r="R73"/>
      <c r="S73"/>
      <c r="T73"/>
    </row>
    <row r="74" spans="1:20" s="53" customFormat="1" ht="11.25">
      <c r="A74" s="68"/>
      <c r="B74"/>
      <c r="C74"/>
      <c r="D74"/>
      <c r="E74"/>
      <c r="F74"/>
      <c r="G74"/>
      <c r="H74"/>
      <c r="I74"/>
      <c r="J74"/>
      <c r="K74"/>
      <c r="L74"/>
      <c r="M74"/>
      <c r="N74"/>
      <c r="O74"/>
      <c r="P74"/>
      <c r="Q74"/>
      <c r="R74"/>
      <c r="S74"/>
      <c r="T74"/>
    </row>
    <row r="75" spans="1:20" s="53" customFormat="1" ht="11.25">
      <c r="A75" s="68"/>
      <c r="B75"/>
      <c r="C75"/>
      <c r="D75"/>
      <c r="E75"/>
      <c r="F75"/>
      <c r="G75"/>
      <c r="H75"/>
      <c r="I75"/>
      <c r="J75"/>
      <c r="K75"/>
      <c r="L75"/>
      <c r="M75"/>
      <c r="N75"/>
      <c r="O75"/>
      <c r="P75"/>
      <c r="Q75"/>
      <c r="R75"/>
      <c r="S75"/>
      <c r="T75"/>
    </row>
    <row r="76" spans="1:20" s="53" customFormat="1" ht="11.25">
      <c r="A76" s="68"/>
      <c r="B76"/>
      <c r="C76"/>
      <c r="D76"/>
      <c r="E76"/>
      <c r="F76"/>
      <c r="G76"/>
      <c r="H76"/>
      <c r="I76"/>
      <c r="J76"/>
      <c r="K76"/>
      <c r="L76"/>
      <c r="M76"/>
      <c r="N76"/>
      <c r="O76"/>
      <c r="P76"/>
      <c r="Q76"/>
      <c r="R76"/>
      <c r="S76"/>
      <c r="T76"/>
    </row>
    <row r="77" spans="1:20" s="53" customFormat="1" ht="11.25">
      <c r="A77" s="68"/>
      <c r="B77"/>
      <c r="C77"/>
      <c r="D77"/>
      <c r="E77"/>
      <c r="F77"/>
      <c r="G77"/>
      <c r="H77"/>
      <c r="I77"/>
      <c r="J77"/>
      <c r="K77"/>
      <c r="L77"/>
      <c r="M77"/>
      <c r="N77"/>
      <c r="O77"/>
      <c r="P77"/>
      <c r="Q77"/>
      <c r="R77"/>
      <c r="S77"/>
      <c r="T77"/>
    </row>
    <row r="78" spans="1:20" s="53" customFormat="1" ht="11.25">
      <c r="A78" s="68"/>
      <c r="B78"/>
      <c r="C78"/>
      <c r="D78"/>
      <c r="E78"/>
      <c r="F78"/>
      <c r="G78"/>
      <c r="H78"/>
      <c r="I78"/>
      <c r="J78"/>
      <c r="K78"/>
      <c r="L78"/>
      <c r="M78"/>
      <c r="N78"/>
      <c r="O78"/>
      <c r="P78"/>
      <c r="Q78"/>
      <c r="R78"/>
      <c r="S78"/>
      <c r="T78"/>
    </row>
    <row r="79" spans="1:20" s="53" customFormat="1" ht="11.25">
      <c r="A79" s="68"/>
      <c r="B79"/>
      <c r="C79"/>
      <c r="D79"/>
      <c r="E79"/>
      <c r="F79"/>
      <c r="G79"/>
      <c r="H79"/>
      <c r="I79"/>
      <c r="J79"/>
      <c r="K79"/>
      <c r="L79"/>
      <c r="M79"/>
      <c r="N79"/>
      <c r="O79"/>
      <c r="P79"/>
      <c r="Q79"/>
      <c r="R79"/>
      <c r="S79"/>
      <c r="T79"/>
    </row>
    <row r="80" spans="1:20" s="53" customFormat="1" ht="11.25">
      <c r="A80" s="68"/>
      <c r="B80"/>
      <c r="C80"/>
      <c r="D80"/>
      <c r="E80"/>
      <c r="F80"/>
      <c r="G80"/>
      <c r="H80"/>
      <c r="I80"/>
      <c r="J80"/>
      <c r="K80"/>
      <c r="L80"/>
      <c r="M80"/>
      <c r="N80"/>
      <c r="O80"/>
      <c r="P80"/>
      <c r="Q80"/>
      <c r="R80"/>
      <c r="S80"/>
      <c r="T80"/>
    </row>
    <row r="81" spans="1:20" s="53" customFormat="1" ht="11.25">
      <c r="A81" s="68"/>
      <c r="B81"/>
      <c r="C81"/>
      <c r="D81"/>
      <c r="E81"/>
      <c r="F81"/>
      <c r="G81"/>
      <c r="H81"/>
      <c r="I81"/>
      <c r="J81"/>
      <c r="K81"/>
      <c r="L81"/>
      <c r="M81"/>
      <c r="N81"/>
      <c r="O81"/>
      <c r="P81"/>
      <c r="Q81"/>
      <c r="R81"/>
      <c r="S81"/>
      <c r="T81"/>
    </row>
    <row r="82" spans="1:20" s="53" customFormat="1" ht="11.25">
      <c r="A82" s="68"/>
      <c r="B82"/>
      <c r="C82"/>
      <c r="D82"/>
      <c r="E82"/>
      <c r="F82"/>
      <c r="G82"/>
      <c r="H82"/>
      <c r="I82"/>
      <c r="J82"/>
      <c r="K82"/>
      <c r="L82"/>
      <c r="M82"/>
      <c r="N82"/>
      <c r="O82"/>
      <c r="P82"/>
      <c r="Q82"/>
      <c r="R82"/>
      <c r="S82"/>
      <c r="T82"/>
    </row>
    <row r="83" spans="1:20" s="53" customFormat="1" ht="11.25">
      <c r="A83" s="68"/>
      <c r="B83"/>
      <c r="C83"/>
      <c r="D83"/>
      <c r="E83"/>
      <c r="F83"/>
      <c r="G83"/>
      <c r="H83"/>
      <c r="I83"/>
      <c r="J83"/>
      <c r="K83"/>
      <c r="L83"/>
      <c r="M83"/>
      <c r="N83"/>
      <c r="O83"/>
      <c r="P83"/>
      <c r="Q83"/>
      <c r="R83"/>
      <c r="S83"/>
      <c r="T83"/>
    </row>
    <row r="84" ht="11.25">
      <c r="A84" s="68"/>
    </row>
    <row r="85" ht="11.25">
      <c r="A85" s="68"/>
    </row>
    <row r="86" ht="11.25">
      <c r="A86" s="68"/>
    </row>
    <row r="87" ht="11.25">
      <c r="A87" s="68"/>
    </row>
    <row r="88" ht="11.25">
      <c r="A88" s="68"/>
    </row>
    <row r="89" ht="11.25">
      <c r="A89" s="68"/>
    </row>
    <row r="90" ht="11.25">
      <c r="A90" s="68"/>
    </row>
    <row r="91" ht="11.25">
      <c r="A91" s="68"/>
    </row>
    <row r="92" ht="11.25">
      <c r="A92" s="68"/>
    </row>
    <row r="93" ht="11.25">
      <c r="A93" s="68"/>
    </row>
    <row r="94" ht="11.25">
      <c r="A94" s="68"/>
    </row>
  </sheetData>
  <sheetProtection/>
  <mergeCells count="4">
    <mergeCell ref="A4:E5"/>
    <mergeCell ref="A7:A8"/>
    <mergeCell ref="B7:B8"/>
    <mergeCell ref="C7:C8"/>
  </mergeCells>
  <printOptions horizontalCentered="1"/>
  <pageMargins left="0.748031496062992" right="0.748031496062992" top="0.708661417322835" bottom="0.47244094488189" header="0.511811023622047" footer="0.31496062992126"/>
  <pageSetup horizontalDpi="600" verticalDpi="600" orientation="landscape" paperSize="9" scale="85" r:id="rId1"/>
  <headerFooter alignWithMargins="0">
    <oddFooter>&amp;L&amp;"-,Regular"&amp;10Director Departament CCTFC
Prof. Dr. Ing. Florin BELC&amp;R&amp;"-,Regular"&amp;10Candidat
Conf. Dr. Ing. Sorin HERBAN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7"/>
  <sheetViews>
    <sheetView view="pageLayout" zoomScale="70" zoomScaleSheetLayoutView="85" zoomScalePageLayoutView="70" workbookViewId="0" topLeftCell="A1">
      <selection activeCell="D38" sqref="D38"/>
    </sheetView>
  </sheetViews>
  <sheetFormatPr defaultColWidth="9.140625" defaultRowHeight="11.25"/>
  <cols>
    <col min="1" max="1" width="6.140625" style="0" customWidth="1"/>
    <col min="2" max="2" width="32.140625" style="0" customWidth="1"/>
    <col min="3" max="3" width="66.8515625" style="0" customWidth="1"/>
    <col min="4" max="4" width="22.421875" style="0" bestFit="1" customWidth="1"/>
    <col min="5" max="5" width="15.421875" style="0" customWidth="1"/>
    <col min="6" max="6" width="22.8515625" style="0" customWidth="1"/>
    <col min="9" max="9" width="11.8515625" style="0" customWidth="1"/>
  </cols>
  <sheetData>
    <row r="1" spans="1:2" s="1" customFormat="1" ht="11.25">
      <c r="A1" s="30" t="s">
        <v>721</v>
      </c>
      <c r="B1" s="30"/>
    </row>
    <row r="2" spans="1:2" s="1" customFormat="1" ht="11.25">
      <c r="A2" s="30" t="s">
        <v>486</v>
      </c>
      <c r="B2" s="30"/>
    </row>
    <row r="3" s="1" customFormat="1" ht="11.25">
      <c r="A3" s="30" t="s">
        <v>55</v>
      </c>
    </row>
    <row r="4" s="1" customFormat="1" ht="10.5" customHeight="1"/>
    <row r="5" spans="1:14" s="1" customFormat="1" ht="15">
      <c r="A5" s="31"/>
      <c r="B5" s="31"/>
      <c r="C5" s="31"/>
      <c r="D5" s="31"/>
      <c r="E5" s="31"/>
      <c r="F5" s="31"/>
      <c r="G5" s="31"/>
      <c r="H5" s="31"/>
      <c r="I5" s="31"/>
      <c r="J5" s="31"/>
      <c r="K5" s="31"/>
      <c r="L5" s="31"/>
      <c r="M5" s="31"/>
      <c r="N5" s="31"/>
    </row>
    <row r="6" spans="1:14" s="1" customFormat="1" ht="15">
      <c r="A6" s="31"/>
      <c r="B6" s="31"/>
      <c r="C6" s="31"/>
      <c r="D6" s="31"/>
      <c r="E6" s="31"/>
      <c r="F6" s="31"/>
      <c r="G6" s="31"/>
      <c r="H6" s="31"/>
      <c r="I6" s="31"/>
      <c r="J6" s="31"/>
      <c r="K6" s="31"/>
      <c r="L6" s="31"/>
      <c r="M6" s="31"/>
      <c r="N6" s="31"/>
    </row>
    <row r="7" spans="1:5" s="1" customFormat="1" ht="21" customHeight="1">
      <c r="A7" s="536" t="s">
        <v>450</v>
      </c>
      <c r="B7" s="536"/>
      <c r="C7" s="536"/>
      <c r="D7" s="536"/>
      <c r="E7" s="536"/>
    </row>
    <row r="8" spans="1:14" s="1" customFormat="1" ht="12.75">
      <c r="A8" s="536"/>
      <c r="B8" s="536"/>
      <c r="C8" s="536"/>
      <c r="D8" s="536"/>
      <c r="E8" s="536"/>
      <c r="F8" s="32"/>
      <c r="G8" s="32"/>
      <c r="H8" s="32"/>
      <c r="I8" s="32"/>
      <c r="J8" s="48"/>
      <c r="K8" s="48"/>
      <c r="L8" s="48"/>
      <c r="M8" s="32"/>
      <c r="N8" s="32"/>
    </row>
    <row r="9" spans="1:14" s="1" customFormat="1" ht="12.75">
      <c r="A9" s="41"/>
      <c r="B9" s="41"/>
      <c r="C9" s="84" t="s">
        <v>345</v>
      </c>
      <c r="D9" s="41"/>
      <c r="E9" s="41"/>
      <c r="F9" s="32"/>
      <c r="G9" s="32"/>
      <c r="H9" s="32"/>
      <c r="I9" s="32"/>
      <c r="J9" s="48"/>
      <c r="K9" s="48"/>
      <c r="L9" s="48"/>
      <c r="M9" s="32"/>
      <c r="N9" s="32"/>
    </row>
    <row r="10" spans="1:14" s="1" customFormat="1" ht="12.75">
      <c r="A10" s="537"/>
      <c r="B10" s="537"/>
      <c r="C10" s="49" t="s">
        <v>464</v>
      </c>
      <c r="E10" s="50"/>
      <c r="F10" s="32"/>
      <c r="G10" s="32"/>
      <c r="H10" s="32"/>
      <c r="I10" s="32"/>
      <c r="J10" s="48"/>
      <c r="K10" s="48"/>
      <c r="L10" s="48"/>
      <c r="M10" s="32"/>
      <c r="N10" s="32"/>
    </row>
    <row r="11" spans="1:14" s="1" customFormat="1" ht="12.75">
      <c r="A11" s="537"/>
      <c r="B11" s="537"/>
      <c r="C11" s="49"/>
      <c r="D11" s="49"/>
      <c r="E11" s="50"/>
      <c r="F11" s="32"/>
      <c r="G11" s="32"/>
      <c r="H11" s="32"/>
      <c r="I11" s="32"/>
      <c r="J11" s="48"/>
      <c r="K11" s="48"/>
      <c r="L11" s="48"/>
      <c r="M11" s="32"/>
      <c r="N11" s="32"/>
    </row>
    <row r="12" spans="1:14" s="1" customFormat="1" ht="13.5" thickBot="1">
      <c r="A12" s="48"/>
      <c r="B12" s="48"/>
      <c r="C12" s="49"/>
      <c r="D12" s="49"/>
      <c r="E12" s="50"/>
      <c r="F12" s="32"/>
      <c r="G12" s="32"/>
      <c r="H12" s="32"/>
      <c r="I12" s="32"/>
      <c r="J12" s="48"/>
      <c r="K12" s="48"/>
      <c r="L12" s="48"/>
      <c r="M12" s="32"/>
      <c r="N12" s="32"/>
    </row>
    <row r="13" spans="1:14" s="53" customFormat="1" ht="36.75" customHeight="1" thickBot="1">
      <c r="A13" s="38" t="s">
        <v>451</v>
      </c>
      <c r="B13" s="38" t="s">
        <v>465</v>
      </c>
      <c r="C13" s="38" t="s">
        <v>458</v>
      </c>
      <c r="D13" s="38" t="s">
        <v>463</v>
      </c>
      <c r="E13" s="38" t="s">
        <v>455</v>
      </c>
      <c r="F13" s="38" t="s">
        <v>456</v>
      </c>
      <c r="G13" s="38" t="s">
        <v>459</v>
      </c>
      <c r="H13" s="38" t="s">
        <v>466</v>
      </c>
      <c r="I13" s="38" t="s">
        <v>344</v>
      </c>
      <c r="J13" s="48"/>
      <c r="K13" s="48"/>
      <c r="L13" s="48"/>
      <c r="M13" s="52"/>
      <c r="N13" s="52"/>
    </row>
    <row r="14" spans="1:14" s="53" customFormat="1" ht="18" customHeight="1">
      <c r="A14" s="54"/>
      <c r="B14" s="54"/>
      <c r="C14" s="55"/>
      <c r="D14" s="55"/>
      <c r="E14" s="51"/>
      <c r="F14" s="52"/>
      <c r="H14" s="52"/>
      <c r="I14" s="106">
        <f>SUM(I15:I101)</f>
        <v>0</v>
      </c>
      <c r="J14" s="52"/>
      <c r="K14" s="52"/>
      <c r="L14" s="52"/>
      <c r="M14" s="52"/>
      <c r="N14" s="52"/>
    </row>
    <row r="15" spans="1:14" s="53" customFormat="1" ht="123.75" customHeight="1">
      <c r="A15" s="145">
        <v>1</v>
      </c>
      <c r="B15" s="126"/>
      <c r="C15" s="126"/>
      <c r="D15" s="126"/>
      <c r="E15" s="113"/>
      <c r="F15" s="113"/>
      <c r="G15" s="113"/>
      <c r="H15" s="113"/>
      <c r="I15" s="97"/>
      <c r="J15" s="52"/>
      <c r="K15" s="52"/>
      <c r="L15" s="52"/>
      <c r="M15" s="52"/>
      <c r="N15" s="52"/>
    </row>
    <row r="16" spans="1:14" s="53" customFormat="1" ht="117" customHeight="1">
      <c r="A16" s="146" t="s">
        <v>315</v>
      </c>
      <c r="B16" s="139" t="s">
        <v>315</v>
      </c>
      <c r="C16" s="139" t="s">
        <v>315</v>
      </c>
      <c r="D16" s="139" t="s">
        <v>315</v>
      </c>
      <c r="E16" s="144" t="s">
        <v>315</v>
      </c>
      <c r="F16" s="144" t="s">
        <v>315</v>
      </c>
      <c r="G16" s="147" t="s">
        <v>315</v>
      </c>
      <c r="H16" s="144" t="s">
        <v>315</v>
      </c>
      <c r="I16" s="140" t="s">
        <v>315</v>
      </c>
      <c r="J16" s="52"/>
      <c r="K16" s="52"/>
      <c r="L16" s="52"/>
      <c r="M16" s="52"/>
      <c r="N16" s="52"/>
    </row>
    <row r="17" spans="1:14" s="53" customFormat="1" ht="18.75" customHeight="1">
      <c r="A17" s="54"/>
      <c r="B17" s="54"/>
      <c r="C17" s="55"/>
      <c r="D17" s="55"/>
      <c r="E17" s="51"/>
      <c r="F17" s="52"/>
      <c r="G17" s="52"/>
      <c r="H17" s="52"/>
      <c r="I17" s="52"/>
      <c r="J17" s="52"/>
      <c r="K17" s="52"/>
      <c r="L17" s="52"/>
      <c r="M17" s="52"/>
      <c r="N17" s="52"/>
    </row>
    <row r="18" spans="1:14" s="53" customFormat="1" ht="18" customHeight="1">
      <c r="A18" s="54"/>
      <c r="B18" s="54"/>
      <c r="C18" s="55"/>
      <c r="D18" s="55"/>
      <c r="E18" s="51"/>
      <c r="F18" s="52"/>
      <c r="G18" s="52"/>
      <c r="H18" s="52"/>
      <c r="I18" s="52"/>
      <c r="J18" s="52"/>
      <c r="K18" s="52"/>
      <c r="L18" s="52"/>
      <c r="M18" s="52"/>
      <c r="N18" s="52"/>
    </row>
    <row r="19" spans="1:14" s="53" customFormat="1" ht="18" customHeight="1">
      <c r="A19" s="54"/>
      <c r="B19" s="54"/>
      <c r="C19" s="55"/>
      <c r="D19" s="55"/>
      <c r="E19" s="51"/>
      <c r="F19" s="52"/>
      <c r="G19" s="52"/>
      <c r="H19" s="52"/>
      <c r="I19" s="52"/>
      <c r="J19" s="52"/>
      <c r="K19" s="52"/>
      <c r="L19" s="52"/>
      <c r="M19" s="52"/>
      <c r="N19" s="52"/>
    </row>
    <row r="20" spans="1:14" s="53" customFormat="1" ht="18.75" customHeight="1">
      <c r="A20" s="54"/>
      <c r="B20" s="54"/>
      <c r="C20" s="55"/>
      <c r="D20" s="55"/>
      <c r="E20" s="51"/>
      <c r="F20" s="52"/>
      <c r="G20" s="52"/>
      <c r="H20" s="52"/>
      <c r="I20" s="52"/>
      <c r="J20" s="52"/>
      <c r="K20" s="52"/>
      <c r="L20" s="52"/>
      <c r="M20" s="52"/>
      <c r="N20" s="52"/>
    </row>
    <row r="21" spans="1:14" ht="11.25">
      <c r="A21" s="33"/>
      <c r="B21" s="33"/>
      <c r="C21" s="33"/>
      <c r="D21" s="33"/>
      <c r="E21" s="33"/>
      <c r="F21" s="33"/>
      <c r="G21" s="33"/>
      <c r="H21" s="33"/>
      <c r="I21" s="33"/>
      <c r="J21" s="33"/>
      <c r="K21" s="33"/>
      <c r="L21" s="33"/>
      <c r="M21" s="33"/>
      <c r="N21" s="33"/>
    </row>
    <row r="22" spans="1:14" ht="11.25">
      <c r="A22" s="33"/>
      <c r="B22" s="33"/>
      <c r="C22" s="33"/>
      <c r="D22" s="33"/>
      <c r="E22" s="33"/>
      <c r="F22" s="33"/>
      <c r="G22" s="33"/>
      <c r="H22" s="33"/>
      <c r="I22" s="33"/>
      <c r="J22" s="33"/>
      <c r="K22" s="33"/>
      <c r="L22" s="33"/>
      <c r="M22" s="33"/>
      <c r="N22" s="33"/>
    </row>
    <row r="23" spans="1:14" ht="11.25">
      <c r="A23" s="33"/>
      <c r="B23" s="33"/>
      <c r="C23" s="33"/>
      <c r="D23" s="33"/>
      <c r="E23" s="33"/>
      <c r="F23" s="33"/>
      <c r="G23" s="33"/>
      <c r="H23" s="33"/>
      <c r="I23" s="33"/>
      <c r="J23" s="33"/>
      <c r="K23" s="33"/>
      <c r="L23" s="33"/>
      <c r="M23" s="33"/>
      <c r="N23" s="33"/>
    </row>
    <row r="24" spans="1:14" ht="11.25">
      <c r="A24" s="33"/>
      <c r="B24" s="33"/>
      <c r="C24" s="33"/>
      <c r="D24" s="33"/>
      <c r="E24" s="33"/>
      <c r="F24" s="33"/>
      <c r="G24" s="33"/>
      <c r="H24" s="33"/>
      <c r="I24" s="33"/>
      <c r="J24" s="33"/>
      <c r="K24" s="33"/>
      <c r="L24" s="33"/>
      <c r="M24" s="33"/>
      <c r="N24" s="33"/>
    </row>
    <row r="25" spans="1:14" ht="11.25">
      <c r="A25" s="33"/>
      <c r="B25" s="33"/>
      <c r="C25" s="33"/>
      <c r="D25" s="33"/>
      <c r="E25" s="33"/>
      <c r="F25" s="33"/>
      <c r="G25" s="33"/>
      <c r="H25" s="33"/>
      <c r="I25" s="33"/>
      <c r="J25" s="33"/>
      <c r="K25" s="33"/>
      <c r="L25" s="33"/>
      <c r="M25" s="33"/>
      <c r="N25" s="33"/>
    </row>
    <row r="26" spans="1:14" ht="11.25">
      <c r="A26" s="33"/>
      <c r="B26" s="33"/>
      <c r="C26" s="33"/>
      <c r="D26" s="33"/>
      <c r="E26" s="33"/>
      <c r="F26" s="33"/>
      <c r="G26" s="33"/>
      <c r="H26" s="33"/>
      <c r="I26" s="33"/>
      <c r="J26" s="33"/>
      <c r="K26" s="33"/>
      <c r="L26" s="33"/>
      <c r="M26" s="33"/>
      <c r="N26" s="33"/>
    </row>
    <row r="27" spans="1:14" ht="11.25">
      <c r="A27" s="33"/>
      <c r="B27" s="33"/>
      <c r="C27" s="33"/>
      <c r="D27" s="33"/>
      <c r="E27" s="33"/>
      <c r="F27" s="33"/>
      <c r="G27" s="33"/>
      <c r="H27" s="33"/>
      <c r="I27" s="33"/>
      <c r="J27" s="33"/>
      <c r="K27" s="33"/>
      <c r="L27" s="33"/>
      <c r="M27" s="33"/>
      <c r="N27" s="33"/>
    </row>
    <row r="28" spans="1:14" ht="11.25">
      <c r="A28" s="33"/>
      <c r="B28" s="33"/>
      <c r="C28" s="33"/>
      <c r="D28" s="33"/>
      <c r="E28" s="33"/>
      <c r="F28" s="33"/>
      <c r="G28" s="33"/>
      <c r="H28" s="33"/>
      <c r="I28" s="33"/>
      <c r="J28" s="33"/>
      <c r="K28" s="33"/>
      <c r="L28" s="33"/>
      <c r="M28" s="33"/>
      <c r="N28" s="33"/>
    </row>
    <row r="29" spans="1:14" ht="11.25">
      <c r="A29" s="33"/>
      <c r="B29" s="33"/>
      <c r="C29" s="33"/>
      <c r="D29" s="33"/>
      <c r="E29" s="33"/>
      <c r="F29" s="33"/>
      <c r="G29" s="33"/>
      <c r="H29" s="33"/>
      <c r="I29" s="33"/>
      <c r="J29" s="33"/>
      <c r="K29" s="33"/>
      <c r="L29" s="33"/>
      <c r="M29" s="33"/>
      <c r="N29" s="33"/>
    </row>
    <row r="30" spans="1:14" ht="11.25">
      <c r="A30" s="33"/>
      <c r="B30" s="33"/>
      <c r="C30" s="33"/>
      <c r="D30" s="33"/>
      <c r="E30" s="33"/>
      <c r="F30" s="33"/>
      <c r="G30" s="33"/>
      <c r="H30" s="33"/>
      <c r="I30" s="33"/>
      <c r="J30" s="33"/>
      <c r="K30" s="33"/>
      <c r="L30" s="33"/>
      <c r="M30" s="33"/>
      <c r="N30" s="33"/>
    </row>
    <row r="31" spans="1:14" ht="11.25">
      <c r="A31" s="33"/>
      <c r="B31" s="33"/>
      <c r="C31" s="33"/>
      <c r="D31" s="33"/>
      <c r="E31" s="33"/>
      <c r="F31" s="33"/>
      <c r="G31" s="33"/>
      <c r="H31" s="33"/>
      <c r="I31" s="33"/>
      <c r="J31" s="33"/>
      <c r="K31" s="33"/>
      <c r="L31" s="33"/>
      <c r="M31" s="33"/>
      <c r="N31" s="33"/>
    </row>
    <row r="32" spans="1:14" ht="11.25">
      <c r="A32" s="33"/>
      <c r="B32" s="33"/>
      <c r="C32" s="33"/>
      <c r="D32" s="33"/>
      <c r="E32" s="33"/>
      <c r="F32" s="33"/>
      <c r="G32" s="33"/>
      <c r="H32" s="33"/>
      <c r="I32" s="33"/>
      <c r="J32" s="33"/>
      <c r="K32" s="33"/>
      <c r="L32" s="33"/>
      <c r="M32" s="33"/>
      <c r="N32" s="33"/>
    </row>
    <row r="33" spans="1:14" ht="11.25">
      <c r="A33" s="33"/>
      <c r="B33" s="33"/>
      <c r="C33" s="33"/>
      <c r="D33" s="33"/>
      <c r="E33" s="33"/>
      <c r="F33" s="33"/>
      <c r="G33" s="33"/>
      <c r="H33" s="33"/>
      <c r="I33" s="33"/>
      <c r="J33" s="33"/>
      <c r="K33" s="33"/>
      <c r="L33" s="33"/>
      <c r="M33" s="33"/>
      <c r="N33" s="33"/>
    </row>
    <row r="34" spans="1:14" ht="11.25">
      <c r="A34" s="33"/>
      <c r="B34" s="33"/>
      <c r="C34" s="33"/>
      <c r="D34" s="33"/>
      <c r="E34" s="33"/>
      <c r="F34" s="33"/>
      <c r="G34" s="33"/>
      <c r="H34" s="33"/>
      <c r="I34" s="33"/>
      <c r="J34" s="33"/>
      <c r="K34" s="33"/>
      <c r="L34" s="33"/>
      <c r="M34" s="33"/>
      <c r="N34" s="33"/>
    </row>
    <row r="35" spans="1:14" ht="11.25">
      <c r="A35" s="33"/>
      <c r="B35" s="33"/>
      <c r="C35" s="33"/>
      <c r="D35" s="33"/>
      <c r="E35" s="33"/>
      <c r="F35" s="33"/>
      <c r="G35" s="33"/>
      <c r="H35" s="33"/>
      <c r="I35" s="33"/>
      <c r="J35" s="33"/>
      <c r="K35" s="33"/>
      <c r="L35" s="33"/>
      <c r="M35" s="33"/>
      <c r="N35" s="33"/>
    </row>
    <row r="36" spans="1:14" ht="11.25">
      <c r="A36" s="33"/>
      <c r="B36" s="33"/>
      <c r="C36" s="33"/>
      <c r="D36" s="33"/>
      <c r="E36" s="33"/>
      <c r="F36" s="33"/>
      <c r="G36" s="33"/>
      <c r="H36" s="33"/>
      <c r="I36" s="33"/>
      <c r="J36" s="33"/>
      <c r="K36" s="33"/>
      <c r="L36" s="33"/>
      <c r="M36" s="33"/>
      <c r="N36" s="33"/>
    </row>
    <row r="37" spans="1:14" ht="11.25">
      <c r="A37" s="33"/>
      <c r="B37" s="33"/>
      <c r="C37" s="33"/>
      <c r="D37" s="33"/>
      <c r="E37" s="33"/>
      <c r="F37" s="33"/>
      <c r="G37" s="33"/>
      <c r="H37" s="33"/>
      <c r="I37" s="33"/>
      <c r="J37" s="33"/>
      <c r="K37" s="33"/>
      <c r="L37" s="33"/>
      <c r="M37" s="33"/>
      <c r="N37" s="33"/>
    </row>
    <row r="38" spans="1:14" ht="11.25">
      <c r="A38" s="33"/>
      <c r="B38" s="33"/>
      <c r="C38" s="33"/>
      <c r="D38" s="33"/>
      <c r="E38" s="33"/>
      <c r="F38" s="33"/>
      <c r="G38" s="33"/>
      <c r="H38" s="33"/>
      <c r="I38" s="33"/>
      <c r="J38" s="33"/>
      <c r="K38" s="33"/>
      <c r="L38" s="33"/>
      <c r="M38" s="33"/>
      <c r="N38" s="33"/>
    </row>
    <row r="39" spans="1:14" ht="11.25">
      <c r="A39" s="33"/>
      <c r="B39" s="33"/>
      <c r="C39" s="33"/>
      <c r="D39" s="33"/>
      <c r="E39" s="33"/>
      <c r="F39" s="33"/>
      <c r="G39" s="33"/>
      <c r="H39" s="33"/>
      <c r="I39" s="33"/>
      <c r="J39" s="33"/>
      <c r="K39" s="33"/>
      <c r="L39" s="33"/>
      <c r="M39" s="33"/>
      <c r="N39" s="33"/>
    </row>
    <row r="40" spans="1:14" ht="11.25">
      <c r="A40" s="33"/>
      <c r="B40" s="33"/>
      <c r="C40" s="33"/>
      <c r="D40" s="33"/>
      <c r="E40" s="33"/>
      <c r="F40" s="33"/>
      <c r="G40" s="33"/>
      <c r="H40" s="33"/>
      <c r="I40" s="33"/>
      <c r="J40" s="33"/>
      <c r="K40" s="33"/>
      <c r="L40" s="33"/>
      <c r="M40" s="33"/>
      <c r="N40" s="33"/>
    </row>
    <row r="41" spans="1:14" ht="11.25">
      <c r="A41" s="33"/>
      <c r="B41" s="33"/>
      <c r="C41" s="33"/>
      <c r="D41" s="33"/>
      <c r="E41" s="33"/>
      <c r="F41" s="33"/>
      <c r="G41" s="33"/>
      <c r="H41" s="33"/>
      <c r="I41" s="33"/>
      <c r="J41" s="33"/>
      <c r="K41" s="33"/>
      <c r="L41" s="33"/>
      <c r="M41" s="33"/>
      <c r="N41" s="33"/>
    </row>
    <row r="42" spans="1:14" ht="11.25">
      <c r="A42" s="33"/>
      <c r="B42" s="33"/>
      <c r="C42" s="33"/>
      <c r="D42" s="33"/>
      <c r="E42" s="33"/>
      <c r="F42" s="33"/>
      <c r="G42" s="33"/>
      <c r="H42" s="33"/>
      <c r="I42" s="33"/>
      <c r="J42" s="33"/>
      <c r="K42" s="33"/>
      <c r="L42" s="33"/>
      <c r="M42" s="33"/>
      <c r="N42" s="33"/>
    </row>
    <row r="43" spans="1:14" ht="11.25">
      <c r="A43" s="33"/>
      <c r="B43" s="33"/>
      <c r="C43" s="33"/>
      <c r="D43" s="33"/>
      <c r="E43" s="33"/>
      <c r="F43" s="33"/>
      <c r="G43" s="33"/>
      <c r="H43" s="33"/>
      <c r="I43" s="33"/>
      <c r="J43" s="33"/>
      <c r="K43" s="33"/>
      <c r="L43" s="33"/>
      <c r="M43" s="33"/>
      <c r="N43" s="33"/>
    </row>
    <row r="44" spans="1:14" ht="11.25">
      <c r="A44" s="33"/>
      <c r="B44" s="33"/>
      <c r="C44" s="33"/>
      <c r="D44" s="33"/>
      <c r="E44" s="33"/>
      <c r="F44" s="33"/>
      <c r="G44" s="33"/>
      <c r="H44" s="33"/>
      <c r="I44" s="33"/>
      <c r="J44" s="33"/>
      <c r="K44" s="33"/>
      <c r="L44" s="33"/>
      <c r="M44" s="33"/>
      <c r="N44" s="33"/>
    </row>
    <row r="45" spans="1:14" ht="11.25">
      <c r="A45" s="33"/>
      <c r="B45" s="33"/>
      <c r="C45" s="33"/>
      <c r="D45" s="33"/>
      <c r="E45" s="33"/>
      <c r="F45" s="33"/>
      <c r="G45" s="33"/>
      <c r="H45" s="33"/>
      <c r="I45" s="33"/>
      <c r="J45" s="33"/>
      <c r="K45" s="33"/>
      <c r="L45" s="33"/>
      <c r="M45" s="33"/>
      <c r="N45" s="33"/>
    </row>
    <row r="46" spans="1:14" ht="11.25">
      <c r="A46" s="33"/>
      <c r="B46" s="33"/>
      <c r="C46" s="33"/>
      <c r="D46" s="33"/>
      <c r="E46" s="33"/>
      <c r="F46" s="33"/>
      <c r="G46" s="33"/>
      <c r="H46" s="33"/>
      <c r="I46" s="33"/>
      <c r="J46" s="33"/>
      <c r="K46" s="33"/>
      <c r="L46" s="33"/>
      <c r="M46" s="33"/>
      <c r="N46" s="33"/>
    </row>
    <row r="47" spans="1:14" ht="11.25">
      <c r="A47" s="33"/>
      <c r="B47" s="33"/>
      <c r="C47" s="33"/>
      <c r="D47" s="33"/>
      <c r="E47" s="33"/>
      <c r="F47" s="33"/>
      <c r="G47" s="33"/>
      <c r="H47" s="33"/>
      <c r="I47" s="33"/>
      <c r="J47" s="33"/>
      <c r="K47" s="33"/>
      <c r="L47" s="33"/>
      <c r="M47" s="33"/>
      <c r="N47" s="33"/>
    </row>
  </sheetData>
  <sheetProtection/>
  <mergeCells count="3">
    <mergeCell ref="A7:E8"/>
    <mergeCell ref="A10:A11"/>
    <mergeCell ref="B10:B11"/>
  </mergeCells>
  <printOptions horizontalCentered="1"/>
  <pageMargins left="0.75" right="0.75" top="0.7" bottom="0.49" header="0.5" footer="0.31"/>
  <pageSetup fitToHeight="1" fitToWidth="1" horizontalDpi="600" verticalDpi="600" orientation="landscape" paperSize="9" scale="76" r:id="rId1"/>
  <headerFooter alignWithMargins="0">
    <oddFooter>&amp;LDirector Departament CCTFC
Prof. Dr. Ing. Florin BELC
&amp;CPage &amp;P of &amp;N&amp;RCandidat
S.l.dr.ing. Sorin HERBAN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47"/>
  <sheetViews>
    <sheetView view="pageLayout" zoomScale="70" zoomScaleSheetLayoutView="100" zoomScalePageLayoutView="70" workbookViewId="0" topLeftCell="A1">
      <selection activeCell="C19" sqref="C19"/>
    </sheetView>
  </sheetViews>
  <sheetFormatPr defaultColWidth="9.140625" defaultRowHeight="11.25"/>
  <cols>
    <col min="1" max="1" width="6.140625" style="0" customWidth="1"/>
    <col min="2" max="2" width="32.140625" style="0" customWidth="1"/>
    <col min="3" max="3" width="66.8515625" style="0" customWidth="1"/>
    <col min="4" max="4" width="22.421875" style="0" bestFit="1" customWidth="1"/>
    <col min="5" max="5" width="15.421875" style="0" customWidth="1"/>
    <col min="6" max="6" width="22.8515625" style="0" customWidth="1"/>
    <col min="9" max="9" width="11.8515625" style="0" customWidth="1"/>
  </cols>
  <sheetData>
    <row r="1" spans="1:2" s="1" customFormat="1" ht="11.25">
      <c r="A1" s="30" t="s">
        <v>721</v>
      </c>
      <c r="B1" s="30"/>
    </row>
    <row r="2" spans="1:2" s="1" customFormat="1" ht="11.25">
      <c r="A2" s="30" t="s">
        <v>486</v>
      </c>
      <c r="B2" s="30"/>
    </row>
    <row r="3" s="1" customFormat="1" ht="11.25">
      <c r="A3" s="30" t="s">
        <v>55</v>
      </c>
    </row>
    <row r="4" s="1" customFormat="1" ht="10.5" customHeight="1"/>
    <row r="5" spans="1:14" s="1" customFormat="1" ht="15">
      <c r="A5" s="31"/>
      <c r="B5" s="31"/>
      <c r="C5" s="31"/>
      <c r="D5" s="31"/>
      <c r="E5" s="31"/>
      <c r="F5" s="31"/>
      <c r="G5" s="31"/>
      <c r="H5" s="31"/>
      <c r="I5" s="31"/>
      <c r="J5" s="31"/>
      <c r="K5" s="31"/>
      <c r="L5" s="31"/>
      <c r="M5" s="31"/>
      <c r="N5" s="31"/>
    </row>
    <row r="6" spans="1:14" s="1" customFormat="1" ht="15">
      <c r="A6" s="31"/>
      <c r="B6" s="31"/>
      <c r="C6" s="31"/>
      <c r="D6" s="31"/>
      <c r="E6" s="31"/>
      <c r="F6" s="31"/>
      <c r="G6" s="31"/>
      <c r="H6" s="31"/>
      <c r="I6" s="31"/>
      <c r="J6" s="31"/>
      <c r="K6" s="31"/>
      <c r="L6" s="31"/>
      <c r="M6" s="31"/>
      <c r="N6" s="31"/>
    </row>
    <row r="7" spans="1:5" s="1" customFormat="1" ht="21" customHeight="1">
      <c r="A7" s="536" t="s">
        <v>450</v>
      </c>
      <c r="B7" s="536"/>
      <c r="C7" s="536"/>
      <c r="D7" s="536"/>
      <c r="E7" s="536"/>
    </row>
    <row r="8" spans="1:14" s="1" customFormat="1" ht="12.75">
      <c r="A8" s="536"/>
      <c r="B8" s="536"/>
      <c r="C8" s="536"/>
      <c r="D8" s="536"/>
      <c r="E8" s="536"/>
      <c r="F8" s="32"/>
      <c r="G8" s="32"/>
      <c r="H8" s="32"/>
      <c r="I8" s="32"/>
      <c r="J8" s="48"/>
      <c r="K8" s="48"/>
      <c r="L8" s="48"/>
      <c r="M8" s="32"/>
      <c r="N8" s="32"/>
    </row>
    <row r="9" spans="1:14" s="1" customFormat="1" ht="12.75">
      <c r="A9" s="41"/>
      <c r="B9" s="41"/>
      <c r="C9" s="84" t="s">
        <v>345</v>
      </c>
      <c r="D9" s="41"/>
      <c r="E9" s="41"/>
      <c r="F9" s="32"/>
      <c r="G9" s="32"/>
      <c r="H9" s="32"/>
      <c r="I9" s="32"/>
      <c r="J9" s="48"/>
      <c r="K9" s="48"/>
      <c r="L9" s="48"/>
      <c r="M9" s="32"/>
      <c r="N9" s="32"/>
    </row>
    <row r="10" spans="1:14" s="1" customFormat="1" ht="12.75">
      <c r="A10" s="537"/>
      <c r="B10" s="537"/>
      <c r="C10" s="49" t="s">
        <v>467</v>
      </c>
      <c r="E10" s="50"/>
      <c r="F10" s="32"/>
      <c r="G10" s="32"/>
      <c r="H10" s="32"/>
      <c r="I10" s="32"/>
      <c r="J10" s="48"/>
      <c r="K10" s="48"/>
      <c r="L10" s="48"/>
      <c r="M10" s="32"/>
      <c r="N10" s="32"/>
    </row>
    <row r="11" spans="1:14" s="1" customFormat="1" ht="12.75">
      <c r="A11" s="537"/>
      <c r="B11" s="537"/>
      <c r="C11" s="49"/>
      <c r="D11" s="49"/>
      <c r="E11" s="50"/>
      <c r="F11" s="32"/>
      <c r="G11" s="32"/>
      <c r="H11" s="32"/>
      <c r="I11" s="32"/>
      <c r="J11" s="48"/>
      <c r="K11" s="48"/>
      <c r="L11" s="48"/>
      <c r="M11" s="32"/>
      <c r="N11" s="32"/>
    </row>
    <row r="12" spans="1:14" s="1" customFormat="1" ht="13.5" thickBot="1">
      <c r="A12" s="48"/>
      <c r="B12" s="48"/>
      <c r="C12" s="49"/>
      <c r="D12" s="49"/>
      <c r="E12" s="50"/>
      <c r="F12" s="32"/>
      <c r="G12" s="32"/>
      <c r="H12" s="32"/>
      <c r="I12" s="32"/>
      <c r="J12" s="48"/>
      <c r="K12" s="48"/>
      <c r="L12" s="48"/>
      <c r="M12" s="32"/>
      <c r="N12" s="32"/>
    </row>
    <row r="13" spans="1:14" s="53" customFormat="1" ht="36.75" customHeight="1" thickBot="1">
      <c r="A13" s="38" t="s">
        <v>451</v>
      </c>
      <c r="B13" s="38" t="s">
        <v>465</v>
      </c>
      <c r="C13" s="38" t="s">
        <v>458</v>
      </c>
      <c r="D13" s="38" t="s">
        <v>463</v>
      </c>
      <c r="E13" s="38" t="s">
        <v>455</v>
      </c>
      <c r="F13" s="38" t="s">
        <v>456</v>
      </c>
      <c r="G13" s="38" t="s">
        <v>459</v>
      </c>
      <c r="H13" s="38" t="s">
        <v>466</v>
      </c>
      <c r="I13" s="38" t="s">
        <v>344</v>
      </c>
      <c r="J13" s="48"/>
      <c r="K13" s="48"/>
      <c r="L13" s="48"/>
      <c r="M13" s="52"/>
      <c r="N13" s="52"/>
    </row>
    <row r="14" spans="1:14" s="53" customFormat="1" ht="18" customHeight="1">
      <c r="A14" s="54"/>
      <c r="B14" s="54"/>
      <c r="C14" s="55"/>
      <c r="D14" s="55"/>
      <c r="E14" s="51"/>
      <c r="F14" s="52"/>
      <c r="H14" s="52"/>
      <c r="I14" s="64">
        <f>SUM(I15:I101)</f>
        <v>0</v>
      </c>
      <c r="J14" s="52"/>
      <c r="K14" s="52"/>
      <c r="L14" s="52"/>
      <c r="M14" s="52"/>
      <c r="N14" s="52"/>
    </row>
    <row r="15" spans="1:14" s="53" customFormat="1" ht="15.75">
      <c r="A15" s="145"/>
      <c r="B15" s="148"/>
      <c r="C15" s="148"/>
      <c r="D15" s="148"/>
      <c r="E15" s="149"/>
      <c r="F15" s="150"/>
      <c r="G15" s="113"/>
      <c r="H15" s="113"/>
      <c r="I15" s="97"/>
      <c r="J15" s="52"/>
      <c r="K15" s="52"/>
      <c r="L15" s="52"/>
      <c r="M15" s="52"/>
      <c r="N15" s="52"/>
    </row>
    <row r="16" spans="1:14" s="53" customFormat="1" ht="72" customHeight="1">
      <c r="A16" s="146"/>
      <c r="B16" s="139"/>
      <c r="C16" s="139"/>
      <c r="D16" s="139"/>
      <c r="E16" s="144"/>
      <c r="F16" s="144"/>
      <c r="G16" s="147"/>
      <c r="H16" s="144"/>
      <c r="I16" s="144"/>
      <c r="J16" s="52"/>
      <c r="K16" s="52"/>
      <c r="L16" s="52"/>
      <c r="M16" s="52"/>
      <c r="N16" s="52"/>
    </row>
    <row r="17" spans="1:14" s="53" customFormat="1" ht="18.75" customHeight="1">
      <c r="A17" s="54"/>
      <c r="B17" s="54"/>
      <c r="C17" s="55"/>
      <c r="D17" s="55"/>
      <c r="E17" s="51"/>
      <c r="F17" s="52"/>
      <c r="G17" s="52"/>
      <c r="H17" s="52"/>
      <c r="I17" s="52"/>
      <c r="J17" s="52"/>
      <c r="K17" s="52"/>
      <c r="L17" s="52"/>
      <c r="M17" s="52"/>
      <c r="N17" s="52"/>
    </row>
    <row r="18" spans="1:14" s="53" customFormat="1" ht="18" customHeight="1">
      <c r="A18" s="54"/>
      <c r="B18" s="54"/>
      <c r="C18" s="55"/>
      <c r="D18" s="55"/>
      <c r="E18" s="51"/>
      <c r="F18" s="52"/>
      <c r="G18" s="52"/>
      <c r="H18" s="52"/>
      <c r="I18" s="52"/>
      <c r="J18" s="52"/>
      <c r="K18" s="52"/>
      <c r="L18" s="52"/>
      <c r="M18" s="52"/>
      <c r="N18" s="52"/>
    </row>
    <row r="19" spans="1:14" s="53" customFormat="1" ht="18" customHeight="1">
      <c r="A19" s="54"/>
      <c r="B19" s="54"/>
      <c r="C19" s="55"/>
      <c r="D19" s="55"/>
      <c r="E19" s="51"/>
      <c r="F19" s="52"/>
      <c r="G19" s="52"/>
      <c r="H19" s="52"/>
      <c r="I19" s="52"/>
      <c r="J19" s="52"/>
      <c r="K19" s="52"/>
      <c r="L19" s="52"/>
      <c r="M19" s="52"/>
      <c r="N19" s="52"/>
    </row>
    <row r="20" spans="1:14" s="53" customFormat="1" ht="18.75" customHeight="1">
      <c r="A20" s="54"/>
      <c r="B20" s="54"/>
      <c r="C20" s="55"/>
      <c r="D20" s="55"/>
      <c r="E20" s="51"/>
      <c r="F20" s="52"/>
      <c r="G20" s="52"/>
      <c r="H20" s="52"/>
      <c r="I20" s="52"/>
      <c r="J20" s="52"/>
      <c r="K20" s="52"/>
      <c r="L20" s="52"/>
      <c r="M20" s="52"/>
      <c r="N20" s="52"/>
    </row>
    <row r="21" spans="1:14" ht="11.25">
      <c r="A21" s="33"/>
      <c r="B21" s="33"/>
      <c r="C21" s="33"/>
      <c r="D21" s="33"/>
      <c r="E21" s="33"/>
      <c r="F21" s="33"/>
      <c r="G21" s="33"/>
      <c r="H21" s="33"/>
      <c r="I21" s="33"/>
      <c r="J21" s="33"/>
      <c r="K21" s="33"/>
      <c r="L21" s="33"/>
      <c r="M21" s="33"/>
      <c r="N21" s="33"/>
    </row>
    <row r="22" spans="1:14" ht="11.25">
      <c r="A22" s="33"/>
      <c r="B22" s="33"/>
      <c r="C22" s="33"/>
      <c r="D22" s="33"/>
      <c r="E22" s="33"/>
      <c r="F22" s="33"/>
      <c r="G22" s="33"/>
      <c r="H22" s="33"/>
      <c r="I22" s="33"/>
      <c r="J22" s="33"/>
      <c r="K22" s="33"/>
      <c r="L22" s="33"/>
      <c r="M22" s="33"/>
      <c r="N22" s="33"/>
    </row>
    <row r="23" spans="1:14" ht="11.25">
      <c r="A23" s="33"/>
      <c r="B23" s="33"/>
      <c r="C23" s="33"/>
      <c r="D23" s="33"/>
      <c r="E23" s="33"/>
      <c r="F23" s="33"/>
      <c r="G23" s="33"/>
      <c r="H23" s="33"/>
      <c r="I23" s="33"/>
      <c r="J23" s="33"/>
      <c r="K23" s="33"/>
      <c r="L23" s="33"/>
      <c r="M23" s="33"/>
      <c r="N23" s="33"/>
    </row>
    <row r="24" spans="1:14" ht="11.25">
      <c r="A24" s="33"/>
      <c r="B24" s="33"/>
      <c r="C24" s="33"/>
      <c r="D24" s="33"/>
      <c r="E24" s="33"/>
      <c r="F24" s="33"/>
      <c r="G24" s="33"/>
      <c r="H24" s="33"/>
      <c r="I24" s="33"/>
      <c r="J24" s="33"/>
      <c r="K24" s="33"/>
      <c r="L24" s="33"/>
      <c r="M24" s="33"/>
      <c r="N24" s="33"/>
    </row>
    <row r="25" spans="1:14" ht="11.25">
      <c r="A25" s="33"/>
      <c r="B25" s="33"/>
      <c r="C25" s="33"/>
      <c r="D25" s="33"/>
      <c r="E25" s="33"/>
      <c r="F25" s="33"/>
      <c r="G25" s="33"/>
      <c r="H25" s="33"/>
      <c r="I25" s="33"/>
      <c r="J25" s="33"/>
      <c r="K25" s="33"/>
      <c r="L25" s="33"/>
      <c r="M25" s="33"/>
      <c r="N25" s="33"/>
    </row>
    <row r="26" spans="1:14" ht="11.25">
      <c r="A26" s="33"/>
      <c r="B26" s="33"/>
      <c r="C26" s="33"/>
      <c r="D26" s="33"/>
      <c r="E26" s="33"/>
      <c r="F26" s="33"/>
      <c r="G26" s="33"/>
      <c r="H26" s="33"/>
      <c r="I26" s="33"/>
      <c r="J26" s="33"/>
      <c r="K26" s="33"/>
      <c r="L26" s="33"/>
      <c r="M26" s="33"/>
      <c r="N26" s="33"/>
    </row>
    <row r="27" spans="1:14" ht="11.25">
      <c r="A27" s="33"/>
      <c r="B27" s="33"/>
      <c r="C27" s="33"/>
      <c r="D27" s="33"/>
      <c r="E27" s="33"/>
      <c r="F27" s="33"/>
      <c r="G27" s="33"/>
      <c r="H27" s="33"/>
      <c r="I27" s="33"/>
      <c r="J27" s="33"/>
      <c r="K27" s="33"/>
      <c r="L27" s="33"/>
      <c r="M27" s="33"/>
      <c r="N27" s="33"/>
    </row>
    <row r="28" spans="1:14" ht="11.25">
      <c r="A28" s="33"/>
      <c r="B28" s="33"/>
      <c r="C28" s="33"/>
      <c r="D28" s="33"/>
      <c r="E28" s="33"/>
      <c r="F28" s="33"/>
      <c r="G28" s="33"/>
      <c r="H28" s="33"/>
      <c r="I28" s="33"/>
      <c r="J28" s="33"/>
      <c r="K28" s="33"/>
      <c r="L28" s="33"/>
      <c r="M28" s="33"/>
      <c r="N28" s="33"/>
    </row>
    <row r="29" spans="1:14" ht="11.25">
      <c r="A29" s="33"/>
      <c r="B29" s="33"/>
      <c r="C29" s="33"/>
      <c r="D29" s="33"/>
      <c r="E29" s="33"/>
      <c r="F29" s="33"/>
      <c r="G29" s="33"/>
      <c r="H29" s="33"/>
      <c r="I29" s="33"/>
      <c r="J29" s="33"/>
      <c r="K29" s="33"/>
      <c r="L29" s="33"/>
      <c r="M29" s="33"/>
      <c r="N29" s="33"/>
    </row>
    <row r="30" spans="1:14" ht="11.25">
      <c r="A30" s="33"/>
      <c r="B30" s="33"/>
      <c r="C30" s="33"/>
      <c r="D30" s="33"/>
      <c r="E30" s="33"/>
      <c r="F30" s="33"/>
      <c r="G30" s="33"/>
      <c r="H30" s="33"/>
      <c r="I30" s="33"/>
      <c r="J30" s="33"/>
      <c r="K30" s="33"/>
      <c r="L30" s="33"/>
      <c r="M30" s="33"/>
      <c r="N30" s="33"/>
    </row>
    <row r="31" spans="1:14" ht="11.25">
      <c r="A31" s="33"/>
      <c r="B31" s="33"/>
      <c r="C31" s="33"/>
      <c r="D31" s="33"/>
      <c r="E31" s="33"/>
      <c r="F31" s="33"/>
      <c r="G31" s="33"/>
      <c r="H31" s="33"/>
      <c r="I31" s="33"/>
      <c r="J31" s="33"/>
      <c r="K31" s="33"/>
      <c r="L31" s="33"/>
      <c r="M31" s="33"/>
      <c r="N31" s="33"/>
    </row>
    <row r="32" spans="1:14" ht="11.25">
      <c r="A32" s="33"/>
      <c r="B32" s="33"/>
      <c r="C32" s="33"/>
      <c r="D32" s="33"/>
      <c r="E32" s="33"/>
      <c r="F32" s="33"/>
      <c r="G32" s="33"/>
      <c r="H32" s="33"/>
      <c r="I32" s="33"/>
      <c r="J32" s="33"/>
      <c r="K32" s="33"/>
      <c r="L32" s="33"/>
      <c r="M32" s="33"/>
      <c r="N32" s="33"/>
    </row>
    <row r="33" spans="1:14" ht="11.25">
      <c r="A33" s="33"/>
      <c r="B33" s="33"/>
      <c r="C33" s="33"/>
      <c r="D33" s="33"/>
      <c r="E33" s="33"/>
      <c r="F33" s="33"/>
      <c r="G33" s="33"/>
      <c r="H33" s="33"/>
      <c r="I33" s="33"/>
      <c r="J33" s="33"/>
      <c r="K33" s="33"/>
      <c r="L33" s="33"/>
      <c r="M33" s="33"/>
      <c r="N33" s="33"/>
    </row>
    <row r="34" spans="1:14" ht="11.25">
      <c r="A34" s="33"/>
      <c r="B34" s="33"/>
      <c r="C34" s="33"/>
      <c r="D34" s="33"/>
      <c r="E34" s="33"/>
      <c r="F34" s="33"/>
      <c r="G34" s="33"/>
      <c r="H34" s="33"/>
      <c r="I34" s="33"/>
      <c r="J34" s="33"/>
      <c r="K34" s="33"/>
      <c r="L34" s="33"/>
      <c r="M34" s="33"/>
      <c r="N34" s="33"/>
    </row>
    <row r="35" spans="1:14" ht="11.25">
      <c r="A35" s="33"/>
      <c r="B35" s="33"/>
      <c r="C35" s="33"/>
      <c r="D35" s="33"/>
      <c r="E35" s="33"/>
      <c r="F35" s="33"/>
      <c r="G35" s="33"/>
      <c r="H35" s="33"/>
      <c r="I35" s="33"/>
      <c r="J35" s="33"/>
      <c r="K35" s="33"/>
      <c r="L35" s="33"/>
      <c r="M35" s="33"/>
      <c r="N35" s="33"/>
    </row>
    <row r="36" spans="1:14" ht="11.25">
      <c r="A36" s="33"/>
      <c r="B36" s="33"/>
      <c r="C36" s="33"/>
      <c r="D36" s="33"/>
      <c r="E36" s="33"/>
      <c r="F36" s="33"/>
      <c r="G36" s="33"/>
      <c r="H36" s="33"/>
      <c r="I36" s="33"/>
      <c r="J36" s="33"/>
      <c r="K36" s="33"/>
      <c r="L36" s="33"/>
      <c r="M36" s="33"/>
      <c r="N36" s="33"/>
    </row>
    <row r="37" spans="1:14" ht="11.25">
      <c r="A37" s="33"/>
      <c r="B37" s="33"/>
      <c r="C37" s="33"/>
      <c r="D37" s="33"/>
      <c r="E37" s="33"/>
      <c r="F37" s="33"/>
      <c r="G37" s="33"/>
      <c r="H37" s="33"/>
      <c r="I37" s="33"/>
      <c r="J37" s="33"/>
      <c r="K37" s="33"/>
      <c r="L37" s="33"/>
      <c r="M37" s="33"/>
      <c r="N37" s="33"/>
    </row>
    <row r="38" spans="1:14" ht="11.25">
      <c r="A38" s="33"/>
      <c r="B38" s="33"/>
      <c r="C38" s="33"/>
      <c r="D38" s="33"/>
      <c r="E38" s="33"/>
      <c r="F38" s="33"/>
      <c r="G38" s="33"/>
      <c r="H38" s="33"/>
      <c r="I38" s="33"/>
      <c r="J38" s="33"/>
      <c r="K38" s="33"/>
      <c r="L38" s="33"/>
      <c r="M38" s="33"/>
      <c r="N38" s="33"/>
    </row>
    <row r="39" spans="1:14" ht="11.25">
      <c r="A39" s="33"/>
      <c r="B39" s="33"/>
      <c r="C39" s="33"/>
      <c r="D39" s="33"/>
      <c r="E39" s="33"/>
      <c r="F39" s="33"/>
      <c r="G39" s="33"/>
      <c r="H39" s="33"/>
      <c r="I39" s="33"/>
      <c r="J39" s="33"/>
      <c r="K39" s="33"/>
      <c r="L39" s="33"/>
      <c r="M39" s="33"/>
      <c r="N39" s="33"/>
    </row>
    <row r="40" spans="1:14" ht="11.25">
      <c r="A40" s="33"/>
      <c r="B40" s="33"/>
      <c r="C40" s="33"/>
      <c r="D40" s="33"/>
      <c r="E40" s="33"/>
      <c r="F40" s="33"/>
      <c r="G40" s="33"/>
      <c r="H40" s="33"/>
      <c r="I40" s="33"/>
      <c r="J40" s="33"/>
      <c r="K40" s="33"/>
      <c r="L40" s="33"/>
      <c r="M40" s="33"/>
      <c r="N40" s="33"/>
    </row>
    <row r="41" spans="1:14" ht="11.25">
      <c r="A41" s="33"/>
      <c r="B41" s="33"/>
      <c r="C41" s="33"/>
      <c r="D41" s="33"/>
      <c r="E41" s="33"/>
      <c r="F41" s="33"/>
      <c r="G41" s="33"/>
      <c r="H41" s="33"/>
      <c r="I41" s="33"/>
      <c r="J41" s="33"/>
      <c r="K41" s="33"/>
      <c r="L41" s="33"/>
      <c r="M41" s="33"/>
      <c r="N41" s="33"/>
    </row>
    <row r="42" spans="1:14" ht="11.25">
      <c r="A42" s="33"/>
      <c r="B42" s="33"/>
      <c r="C42" s="33"/>
      <c r="D42" s="33"/>
      <c r="E42" s="33"/>
      <c r="F42" s="33"/>
      <c r="G42" s="33"/>
      <c r="H42" s="33"/>
      <c r="I42" s="33"/>
      <c r="J42" s="33"/>
      <c r="K42" s="33"/>
      <c r="L42" s="33"/>
      <c r="M42" s="33"/>
      <c r="N42" s="33"/>
    </row>
    <row r="43" spans="1:14" ht="11.25">
      <c r="A43" s="33"/>
      <c r="B43" s="33"/>
      <c r="C43" s="33"/>
      <c r="D43" s="33"/>
      <c r="E43" s="33"/>
      <c r="F43" s="33"/>
      <c r="G43" s="33"/>
      <c r="H43" s="33"/>
      <c r="I43" s="33"/>
      <c r="J43" s="33"/>
      <c r="K43" s="33"/>
      <c r="L43" s="33"/>
      <c r="M43" s="33"/>
      <c r="N43" s="33"/>
    </row>
    <row r="44" spans="1:14" ht="11.25">
      <c r="A44" s="33"/>
      <c r="B44" s="33"/>
      <c r="C44" s="33"/>
      <c r="D44" s="33"/>
      <c r="E44" s="33"/>
      <c r="F44" s="33"/>
      <c r="G44" s="33"/>
      <c r="H44" s="33"/>
      <c r="I44" s="33"/>
      <c r="J44" s="33"/>
      <c r="K44" s="33"/>
      <c r="L44" s="33"/>
      <c r="M44" s="33"/>
      <c r="N44" s="33"/>
    </row>
    <row r="45" spans="1:14" ht="11.25">
      <c r="A45" s="33"/>
      <c r="B45" s="33"/>
      <c r="C45" s="33"/>
      <c r="D45" s="33"/>
      <c r="E45" s="33"/>
      <c r="F45" s="33"/>
      <c r="G45" s="33"/>
      <c r="H45" s="33"/>
      <c r="I45" s="33"/>
      <c r="J45" s="33"/>
      <c r="K45" s="33"/>
      <c r="L45" s="33"/>
      <c r="M45" s="33"/>
      <c r="N45" s="33"/>
    </row>
    <row r="46" spans="1:14" ht="11.25">
      <c r="A46" s="33"/>
      <c r="B46" s="33"/>
      <c r="C46" s="33"/>
      <c r="D46" s="33"/>
      <c r="E46" s="33"/>
      <c r="F46" s="33"/>
      <c r="G46" s="33"/>
      <c r="H46" s="33"/>
      <c r="I46" s="33"/>
      <c r="J46" s="33"/>
      <c r="K46" s="33"/>
      <c r="L46" s="33"/>
      <c r="M46" s="33"/>
      <c r="N46" s="33"/>
    </row>
    <row r="47" spans="1:14" ht="11.25">
      <c r="A47" s="33"/>
      <c r="B47" s="33"/>
      <c r="C47" s="33"/>
      <c r="D47" s="33"/>
      <c r="E47" s="33"/>
      <c r="F47" s="33"/>
      <c r="G47" s="33"/>
      <c r="H47" s="33"/>
      <c r="I47" s="33"/>
      <c r="J47" s="33"/>
      <c r="K47" s="33"/>
      <c r="L47" s="33"/>
      <c r="M47" s="33"/>
      <c r="N47" s="33"/>
    </row>
  </sheetData>
  <sheetProtection/>
  <mergeCells count="3">
    <mergeCell ref="A7:E8"/>
    <mergeCell ref="A10:A11"/>
    <mergeCell ref="B10:B11"/>
  </mergeCells>
  <printOptions horizontalCentered="1"/>
  <pageMargins left="0.75" right="0.75" top="0.7" bottom="0.49" header="0.5" footer="0.31"/>
  <pageSetup fitToHeight="1" fitToWidth="1" horizontalDpi="600" verticalDpi="600" orientation="landscape" paperSize="9" scale="76" r:id="rId1"/>
  <headerFooter alignWithMargins="0">
    <oddFooter>&amp;LDirector Departament CCTFC
Prof.dr.ing. Florin BELC&amp;CPage &amp;P of &amp;N&amp;RCandidat
S.l.dr.ing. Carmen GRECEA</oddFooter>
  </headerFooter>
</worksheet>
</file>

<file path=xl/worksheets/sheet7.xml><?xml version="1.0" encoding="utf-8"?>
<worksheet xmlns="http://schemas.openxmlformats.org/spreadsheetml/2006/main" xmlns:r="http://schemas.openxmlformats.org/officeDocument/2006/relationships">
  <dimension ref="A1:N100"/>
  <sheetViews>
    <sheetView view="pageLayout" zoomScale="70" zoomScaleSheetLayoutView="100" zoomScalePageLayoutView="70" workbookViewId="0" topLeftCell="A1">
      <selection activeCell="E21" sqref="E21"/>
    </sheetView>
  </sheetViews>
  <sheetFormatPr defaultColWidth="9.140625" defaultRowHeight="11.25"/>
  <cols>
    <col min="1" max="1" width="6.140625" style="0" customWidth="1"/>
    <col min="2" max="2" width="32.140625" style="0" customWidth="1"/>
    <col min="3" max="3" width="63.28125" style="0" bestFit="1" customWidth="1"/>
    <col min="4" max="4" width="17.8515625" style="0" bestFit="1" customWidth="1"/>
    <col min="5" max="5" width="22.421875" style="0" customWidth="1"/>
    <col min="6" max="6" width="8.28125" style="0" customWidth="1"/>
    <col min="9" max="9" width="11.8515625" style="0" customWidth="1"/>
  </cols>
  <sheetData>
    <row r="1" spans="1:9" s="1" customFormat="1" ht="12.75">
      <c r="A1" s="212" t="s">
        <v>721</v>
      </c>
      <c r="B1" s="212"/>
      <c r="C1" s="213"/>
      <c r="D1" s="213"/>
      <c r="E1" s="213"/>
      <c r="F1" s="213"/>
      <c r="G1" s="213"/>
      <c r="H1" s="213"/>
      <c r="I1" s="213"/>
    </row>
    <row r="2" spans="1:9" s="1" customFormat="1" ht="12.75">
      <c r="A2" s="212" t="s">
        <v>486</v>
      </c>
      <c r="B2" s="212"/>
      <c r="C2" s="213"/>
      <c r="D2" s="213"/>
      <c r="E2" s="213"/>
      <c r="F2" s="213"/>
      <c r="G2" s="213"/>
      <c r="H2" s="213"/>
      <c r="I2" s="213"/>
    </row>
    <row r="3" spans="1:9" s="1" customFormat="1" ht="12.75">
      <c r="A3" s="450" t="s">
        <v>173</v>
      </c>
      <c r="B3" s="213"/>
      <c r="C3" s="213"/>
      <c r="D3" s="213"/>
      <c r="E3" s="213"/>
      <c r="F3" s="213"/>
      <c r="G3" s="213"/>
      <c r="H3" s="213"/>
      <c r="I3" s="213"/>
    </row>
    <row r="4" spans="1:9" s="1" customFormat="1" ht="10.5" customHeight="1">
      <c r="A4" s="213"/>
      <c r="B4" s="213"/>
      <c r="C4" s="213"/>
      <c r="D4" s="213"/>
      <c r="E4" s="213"/>
      <c r="F4" s="213"/>
      <c r="G4" s="213"/>
      <c r="H4" s="213"/>
      <c r="I4" s="213"/>
    </row>
    <row r="5" spans="1:14" s="1" customFormat="1" ht="12.75">
      <c r="A5" s="538"/>
      <c r="B5" s="538"/>
      <c r="C5" s="538"/>
      <c r="D5" s="538"/>
      <c r="E5" s="538"/>
      <c r="F5" s="209"/>
      <c r="G5" s="209"/>
      <c r="H5" s="209"/>
      <c r="I5" s="209"/>
      <c r="J5" s="48"/>
      <c r="K5" s="48"/>
      <c r="L5" s="48"/>
      <c r="M5" s="32"/>
      <c r="N5" s="32"/>
    </row>
    <row r="6" spans="1:14" s="1" customFormat="1" ht="12.75">
      <c r="A6" s="210"/>
      <c r="B6" s="210"/>
      <c r="C6" s="210"/>
      <c r="D6" s="210"/>
      <c r="E6" s="210"/>
      <c r="F6" s="209"/>
      <c r="G6" s="209"/>
      <c r="H6" s="209"/>
      <c r="I6" s="209"/>
      <c r="J6" s="48"/>
      <c r="K6" s="48"/>
      <c r="L6" s="48"/>
      <c r="M6" s="32"/>
      <c r="N6" s="32"/>
    </row>
    <row r="7" spans="1:14" s="1" customFormat="1" ht="12.75">
      <c r="A7" s="539"/>
      <c r="B7" s="539"/>
      <c r="C7" s="540" t="s">
        <v>468</v>
      </c>
      <c r="D7" s="214"/>
      <c r="E7" s="213"/>
      <c r="F7" s="209"/>
      <c r="G7" s="209"/>
      <c r="H7" s="209"/>
      <c r="I7" s="209"/>
      <c r="J7" s="48"/>
      <c r="K7" s="48"/>
      <c r="L7" s="48"/>
      <c r="M7" s="32"/>
      <c r="N7" s="32"/>
    </row>
    <row r="8" spans="1:14" s="1" customFormat="1" ht="13.5" thickBot="1">
      <c r="A8" s="539"/>
      <c r="B8" s="539"/>
      <c r="C8" s="540"/>
      <c r="D8" s="214"/>
      <c r="E8" s="211"/>
      <c r="F8" s="209"/>
      <c r="G8" s="209"/>
      <c r="H8" s="209"/>
      <c r="I8" s="209"/>
      <c r="J8" s="48"/>
      <c r="K8" s="48"/>
      <c r="L8" s="48"/>
      <c r="M8" s="32"/>
      <c r="N8" s="32"/>
    </row>
    <row r="9" spans="1:14" s="53" customFormat="1" ht="36.75" customHeight="1" thickBot="1">
      <c r="A9" s="215" t="s">
        <v>451</v>
      </c>
      <c r="B9" s="215" t="s">
        <v>452</v>
      </c>
      <c r="C9" s="215" t="s">
        <v>458</v>
      </c>
      <c r="D9" s="215" t="s">
        <v>462</v>
      </c>
      <c r="E9" s="215" t="s">
        <v>456</v>
      </c>
      <c r="F9" s="215" t="s">
        <v>455</v>
      </c>
      <c r="G9" s="215" t="s">
        <v>459</v>
      </c>
      <c r="H9" s="215" t="s">
        <v>457</v>
      </c>
      <c r="I9" s="215" t="s">
        <v>344</v>
      </c>
      <c r="J9" s="48"/>
      <c r="K9" s="48"/>
      <c r="L9" s="48"/>
      <c r="M9" s="52"/>
      <c r="N9" s="52"/>
    </row>
    <row r="10" spans="1:14" s="53" customFormat="1" ht="18" customHeight="1">
      <c r="A10" s="219"/>
      <c r="B10" s="220"/>
      <c r="C10" s="221"/>
      <c r="D10" s="221"/>
      <c r="E10" s="222"/>
      <c r="F10" s="223"/>
      <c r="G10" s="224"/>
      <c r="H10" s="223"/>
      <c r="I10" s="208">
        <f>SUM(I11:I100)</f>
        <v>55</v>
      </c>
      <c r="J10" s="52"/>
      <c r="K10" s="52"/>
      <c r="L10" s="52"/>
      <c r="M10" s="52"/>
      <c r="N10" s="52"/>
    </row>
    <row r="11" spans="1:14" s="53" customFormat="1" ht="47.25">
      <c r="A11" s="216">
        <v>1</v>
      </c>
      <c r="B11" s="285" t="s">
        <v>592</v>
      </c>
      <c r="C11" s="187" t="s">
        <v>593</v>
      </c>
      <c r="D11" s="216" t="s">
        <v>680</v>
      </c>
      <c r="E11" s="187" t="s">
        <v>601</v>
      </c>
      <c r="F11" s="216">
        <v>2009</v>
      </c>
      <c r="G11" s="216">
        <v>52</v>
      </c>
      <c r="H11" s="216">
        <v>1</v>
      </c>
      <c r="I11" s="217">
        <f aca="true" t="shared" si="0" ref="I11:I16">G11/(10*H11)</f>
        <v>5.2</v>
      </c>
      <c r="J11" s="52"/>
      <c r="K11" s="52"/>
      <c r="L11" s="52"/>
      <c r="M11" s="52"/>
      <c r="N11" s="52"/>
    </row>
    <row r="12" spans="1:14" s="53" customFormat="1" ht="47.25">
      <c r="A12" s="216" t="s">
        <v>352</v>
      </c>
      <c r="B12" s="285" t="s">
        <v>592</v>
      </c>
      <c r="C12" s="187" t="s">
        <v>595</v>
      </c>
      <c r="D12" s="216" t="s">
        <v>680</v>
      </c>
      <c r="E12" s="187" t="s">
        <v>602</v>
      </c>
      <c r="F12" s="216">
        <v>2011</v>
      </c>
      <c r="G12" s="216">
        <v>72</v>
      </c>
      <c r="H12" s="216">
        <v>1</v>
      </c>
      <c r="I12" s="217">
        <f t="shared" si="0"/>
        <v>7.2</v>
      </c>
      <c r="J12" s="52"/>
      <c r="K12" s="52"/>
      <c r="L12" s="52"/>
      <c r="M12" s="52"/>
      <c r="N12" s="52"/>
    </row>
    <row r="13" spans="1:14" s="53" customFormat="1" ht="47.25">
      <c r="A13" s="216">
        <v>3</v>
      </c>
      <c r="B13" s="285" t="s">
        <v>592</v>
      </c>
      <c r="C13" s="187" t="s">
        <v>597</v>
      </c>
      <c r="D13" s="216" t="s">
        <v>680</v>
      </c>
      <c r="E13" s="187" t="s">
        <v>603</v>
      </c>
      <c r="F13" s="216">
        <v>2011</v>
      </c>
      <c r="G13" s="216">
        <v>80</v>
      </c>
      <c r="H13" s="216">
        <v>1</v>
      </c>
      <c r="I13" s="217">
        <f t="shared" si="0"/>
        <v>8</v>
      </c>
      <c r="J13" s="52"/>
      <c r="K13" s="52"/>
      <c r="L13" s="52"/>
      <c r="M13" s="52"/>
      <c r="N13" s="52"/>
    </row>
    <row r="14" spans="1:14" s="53" customFormat="1" ht="47.25">
      <c r="A14" s="216">
        <v>4</v>
      </c>
      <c r="B14" s="285" t="s">
        <v>592</v>
      </c>
      <c r="C14" s="187" t="s">
        <v>598</v>
      </c>
      <c r="D14" s="216" t="s">
        <v>680</v>
      </c>
      <c r="E14" s="187" t="s">
        <v>604</v>
      </c>
      <c r="F14" s="216">
        <v>2010</v>
      </c>
      <c r="G14" s="216">
        <v>70</v>
      </c>
      <c r="H14" s="216">
        <v>1</v>
      </c>
      <c r="I14" s="217">
        <f t="shared" si="0"/>
        <v>7</v>
      </c>
      <c r="J14" s="52"/>
      <c r="K14" s="52"/>
      <c r="L14" s="52"/>
      <c r="M14" s="52"/>
      <c r="N14" s="52"/>
    </row>
    <row r="15" spans="1:14" s="53" customFormat="1" ht="47.25">
      <c r="A15" s="216">
        <v>5</v>
      </c>
      <c r="B15" s="285" t="s">
        <v>592</v>
      </c>
      <c r="C15" s="187" t="s">
        <v>589</v>
      </c>
      <c r="D15" s="216" t="s">
        <v>680</v>
      </c>
      <c r="E15" s="187" t="s">
        <v>605</v>
      </c>
      <c r="F15" s="216">
        <v>2010</v>
      </c>
      <c r="G15" s="216">
        <v>42</v>
      </c>
      <c r="H15" s="216">
        <v>1</v>
      </c>
      <c r="I15" s="217">
        <f t="shared" si="0"/>
        <v>4.2</v>
      </c>
      <c r="J15" s="52"/>
      <c r="K15" s="52"/>
      <c r="L15" s="52"/>
      <c r="M15" s="52"/>
      <c r="N15" s="52"/>
    </row>
    <row r="16" spans="1:14" s="53" customFormat="1" ht="31.5">
      <c r="A16" s="216">
        <v>6</v>
      </c>
      <c r="B16" s="285" t="s">
        <v>592</v>
      </c>
      <c r="C16" s="187" t="s">
        <v>599</v>
      </c>
      <c r="D16" s="216" t="s">
        <v>680</v>
      </c>
      <c r="E16" s="187" t="s">
        <v>606</v>
      </c>
      <c r="F16" s="216">
        <v>2012</v>
      </c>
      <c r="G16" s="216">
        <v>56</v>
      </c>
      <c r="H16" s="216">
        <v>1</v>
      </c>
      <c r="I16" s="217">
        <f t="shared" si="0"/>
        <v>5.6</v>
      </c>
      <c r="J16" s="52"/>
      <c r="K16" s="52"/>
      <c r="L16" s="52"/>
      <c r="M16" s="52"/>
      <c r="N16" s="52"/>
    </row>
    <row r="17" spans="1:14" s="53" customFormat="1" ht="43.5" customHeight="1">
      <c r="A17" s="216">
        <v>7</v>
      </c>
      <c r="B17" s="285" t="s">
        <v>592</v>
      </c>
      <c r="C17" s="187" t="s">
        <v>600</v>
      </c>
      <c r="D17" s="216" t="s">
        <v>680</v>
      </c>
      <c r="E17" s="187" t="s">
        <v>606</v>
      </c>
      <c r="F17" s="216">
        <v>2012</v>
      </c>
      <c r="G17" s="216">
        <v>133</v>
      </c>
      <c r="H17" s="216">
        <v>1</v>
      </c>
      <c r="I17" s="217">
        <f>G17/(10*H17)</f>
        <v>13.3</v>
      </c>
      <c r="J17" s="52"/>
      <c r="K17" s="52"/>
      <c r="L17" s="52"/>
      <c r="M17" s="52"/>
      <c r="N17" s="52"/>
    </row>
    <row r="18" spans="1:14" s="53" customFormat="1" ht="31.5">
      <c r="A18" s="287">
        <v>8</v>
      </c>
      <c r="B18" s="288" t="s">
        <v>9</v>
      </c>
      <c r="C18" s="288" t="s">
        <v>591</v>
      </c>
      <c r="D18" s="287" t="s">
        <v>681</v>
      </c>
      <c r="E18" s="289" t="s">
        <v>500</v>
      </c>
      <c r="F18" s="290">
        <v>2012</v>
      </c>
      <c r="G18" s="291" t="s">
        <v>590</v>
      </c>
      <c r="H18" s="287">
        <v>1</v>
      </c>
      <c r="I18" s="292">
        <f>G18/(10*H18)</f>
        <v>4.5</v>
      </c>
      <c r="J18" s="52"/>
      <c r="K18" s="52"/>
      <c r="L18" s="52"/>
      <c r="M18" s="52"/>
      <c r="N18" s="52"/>
    </row>
    <row r="19" spans="1:14" s="53" customFormat="1" ht="15.75">
      <c r="A19" s="295"/>
      <c r="B19" s="296"/>
      <c r="C19" s="296"/>
      <c r="D19" s="295"/>
      <c r="E19" s="297"/>
      <c r="F19" s="298"/>
      <c r="G19" s="299"/>
      <c r="H19" s="295"/>
      <c r="I19" s="300"/>
      <c r="J19" s="52"/>
      <c r="K19" s="52"/>
      <c r="L19" s="52"/>
      <c r="M19" s="52"/>
      <c r="N19" s="52"/>
    </row>
    <row r="20" spans="1:14" ht="15.75">
      <c r="A20" s="294"/>
      <c r="B20" s="223"/>
      <c r="C20" s="223"/>
      <c r="D20" s="223"/>
      <c r="E20" s="293"/>
      <c r="F20" s="223"/>
      <c r="G20" s="223"/>
      <c r="H20" s="223"/>
      <c r="I20" s="223"/>
      <c r="J20" s="33"/>
      <c r="K20" s="33"/>
      <c r="L20" s="33"/>
      <c r="M20" s="33"/>
      <c r="N20" s="33"/>
    </row>
    <row r="21" spans="1:14" ht="15.75">
      <c r="A21" s="294"/>
      <c r="B21" s="223"/>
      <c r="C21" s="223"/>
      <c r="D21" s="223"/>
      <c r="E21" s="293"/>
      <c r="F21" s="223"/>
      <c r="G21" s="223"/>
      <c r="H21" s="223"/>
      <c r="I21" s="223"/>
      <c r="J21" s="33"/>
      <c r="K21" s="33"/>
      <c r="L21" s="33"/>
      <c r="M21" s="33"/>
      <c r="N21" s="33"/>
    </row>
    <row r="22" spans="1:14" ht="15.75">
      <c r="A22" s="294"/>
      <c r="B22" s="223"/>
      <c r="C22" s="223"/>
      <c r="D22" s="223"/>
      <c r="E22" s="223"/>
      <c r="F22" s="223"/>
      <c r="G22" s="223"/>
      <c r="H22" s="223"/>
      <c r="I22" s="223"/>
      <c r="J22" s="33"/>
      <c r="K22" s="33"/>
      <c r="L22" s="33"/>
      <c r="M22" s="33"/>
      <c r="N22" s="33"/>
    </row>
    <row r="23" spans="1:14" ht="15.75">
      <c r="A23" s="225"/>
      <c r="B23" s="226"/>
      <c r="C23" s="226"/>
      <c r="D23" s="226"/>
      <c r="E23" s="226"/>
      <c r="F23" s="226"/>
      <c r="G23" s="226"/>
      <c r="H23" s="226"/>
      <c r="I23" s="226"/>
      <c r="J23" s="33"/>
      <c r="K23" s="33"/>
      <c r="L23" s="33"/>
      <c r="M23" s="33"/>
      <c r="N23" s="33"/>
    </row>
    <row r="24" spans="1:14" ht="11.25">
      <c r="A24" s="67"/>
      <c r="B24" s="33"/>
      <c r="C24" s="33"/>
      <c r="D24" s="33"/>
      <c r="E24" s="33"/>
      <c r="F24" s="33"/>
      <c r="G24" s="33"/>
      <c r="H24" s="33"/>
      <c r="I24" s="33"/>
      <c r="J24" s="33"/>
      <c r="K24" s="33"/>
      <c r="L24" s="33"/>
      <c r="M24" s="33"/>
      <c r="N24" s="33"/>
    </row>
    <row r="25" spans="1:14" ht="11.25">
      <c r="A25" s="67"/>
      <c r="B25" s="33"/>
      <c r="C25" s="33"/>
      <c r="D25" s="33"/>
      <c r="E25" s="33"/>
      <c r="F25" s="33"/>
      <c r="G25" s="33"/>
      <c r="H25" s="33"/>
      <c r="I25" s="33"/>
      <c r="J25" s="33"/>
      <c r="K25" s="33"/>
      <c r="L25" s="33"/>
      <c r="M25" s="33"/>
      <c r="N25" s="33"/>
    </row>
    <row r="26" spans="1:14" ht="11.25">
      <c r="A26" s="67"/>
      <c r="B26" s="33"/>
      <c r="C26" s="33"/>
      <c r="D26" s="33"/>
      <c r="E26" s="33"/>
      <c r="F26" s="33"/>
      <c r="G26" s="33"/>
      <c r="H26" s="33"/>
      <c r="I26" s="33"/>
      <c r="J26" s="33"/>
      <c r="K26" s="33"/>
      <c r="L26" s="33"/>
      <c r="M26" s="33"/>
      <c r="N26" s="33"/>
    </row>
    <row r="27" spans="1:14" ht="11.25">
      <c r="A27" s="67"/>
      <c r="B27" s="33"/>
      <c r="C27" s="33"/>
      <c r="D27" s="33"/>
      <c r="E27" s="33"/>
      <c r="F27" s="33"/>
      <c r="G27" s="33"/>
      <c r="H27" s="33"/>
      <c r="I27" s="33"/>
      <c r="J27" s="33"/>
      <c r="K27" s="33"/>
      <c r="L27" s="33"/>
      <c r="M27" s="33"/>
      <c r="N27" s="33"/>
    </row>
    <row r="28" spans="1:14" ht="11.25">
      <c r="A28" s="67"/>
      <c r="B28" s="33"/>
      <c r="C28" s="33"/>
      <c r="D28" s="33"/>
      <c r="E28" s="33"/>
      <c r="F28" s="33"/>
      <c r="G28" s="33"/>
      <c r="H28" s="33"/>
      <c r="I28" s="33"/>
      <c r="J28" s="33"/>
      <c r="K28" s="33"/>
      <c r="L28" s="33"/>
      <c r="M28" s="33"/>
      <c r="N28" s="33"/>
    </row>
    <row r="29" spans="1:14" ht="11.25">
      <c r="A29" s="67"/>
      <c r="B29" s="33"/>
      <c r="C29" s="33"/>
      <c r="D29" s="33"/>
      <c r="E29" s="33"/>
      <c r="F29" s="33"/>
      <c r="G29" s="33"/>
      <c r="H29" s="33"/>
      <c r="I29" s="33"/>
      <c r="J29" s="33"/>
      <c r="K29" s="33"/>
      <c r="L29" s="33"/>
      <c r="M29" s="33"/>
      <c r="N29" s="33"/>
    </row>
    <row r="30" spans="1:14" ht="11.25">
      <c r="A30" s="67"/>
      <c r="B30" s="33"/>
      <c r="C30" s="33"/>
      <c r="D30" s="33"/>
      <c r="E30" s="33"/>
      <c r="F30" s="33"/>
      <c r="G30" s="33"/>
      <c r="H30" s="33"/>
      <c r="I30" s="33"/>
      <c r="J30" s="33"/>
      <c r="K30" s="33"/>
      <c r="L30" s="33"/>
      <c r="M30" s="33"/>
      <c r="N30" s="33"/>
    </row>
    <row r="31" spans="1:14" ht="11.25">
      <c r="A31" s="67"/>
      <c r="B31" s="33"/>
      <c r="C31" s="33"/>
      <c r="D31" s="33"/>
      <c r="E31" s="33"/>
      <c r="F31" s="33"/>
      <c r="G31" s="33"/>
      <c r="H31" s="33"/>
      <c r="I31" s="33"/>
      <c r="J31" s="33"/>
      <c r="K31" s="33"/>
      <c r="L31" s="33"/>
      <c r="M31" s="33"/>
      <c r="N31" s="33"/>
    </row>
    <row r="32" spans="1:14" ht="11.25">
      <c r="A32" s="67"/>
      <c r="B32" s="33"/>
      <c r="C32" s="33"/>
      <c r="D32" s="33"/>
      <c r="E32" s="33"/>
      <c r="F32" s="33"/>
      <c r="G32" s="33"/>
      <c r="H32" s="33"/>
      <c r="I32" s="33"/>
      <c r="J32" s="33"/>
      <c r="K32" s="33"/>
      <c r="L32" s="33"/>
      <c r="M32" s="33"/>
      <c r="N32" s="33"/>
    </row>
    <row r="33" spans="1:14" ht="11.25">
      <c r="A33" s="67"/>
      <c r="B33" s="33"/>
      <c r="C33" s="33"/>
      <c r="D33" s="33"/>
      <c r="E33" s="33"/>
      <c r="F33" s="33"/>
      <c r="G33" s="33"/>
      <c r="H33" s="33"/>
      <c r="I33" s="33"/>
      <c r="J33" s="33"/>
      <c r="K33" s="33"/>
      <c r="L33" s="33"/>
      <c r="M33" s="33"/>
      <c r="N33" s="33"/>
    </row>
    <row r="34" spans="1:14" ht="11.25">
      <c r="A34" s="67"/>
      <c r="B34" s="33"/>
      <c r="C34" s="33"/>
      <c r="D34" s="33"/>
      <c r="E34" s="33"/>
      <c r="F34" s="33"/>
      <c r="G34" s="33"/>
      <c r="H34" s="33"/>
      <c r="I34" s="33"/>
      <c r="J34" s="33"/>
      <c r="K34" s="33"/>
      <c r="L34" s="33"/>
      <c r="M34" s="33"/>
      <c r="N34" s="33"/>
    </row>
    <row r="35" spans="1:14" ht="11.25">
      <c r="A35" s="67"/>
      <c r="B35" s="33"/>
      <c r="C35" s="33"/>
      <c r="D35" s="33"/>
      <c r="E35" s="33"/>
      <c r="F35" s="33"/>
      <c r="G35" s="33"/>
      <c r="H35" s="33"/>
      <c r="I35" s="33"/>
      <c r="J35" s="33"/>
      <c r="K35" s="33"/>
      <c r="L35" s="33"/>
      <c r="M35" s="33"/>
      <c r="N35" s="33"/>
    </row>
    <row r="36" spans="1:14" ht="11.25">
      <c r="A36" s="67"/>
      <c r="B36" s="33"/>
      <c r="C36" s="33"/>
      <c r="D36" s="33"/>
      <c r="E36" s="33"/>
      <c r="F36" s="33"/>
      <c r="G36" s="33"/>
      <c r="H36" s="33"/>
      <c r="I36" s="33"/>
      <c r="J36" s="33"/>
      <c r="K36" s="33"/>
      <c r="L36" s="33"/>
      <c r="M36" s="33"/>
      <c r="N36" s="33"/>
    </row>
    <row r="37" spans="1:14" ht="11.25">
      <c r="A37" s="67"/>
      <c r="B37" s="33"/>
      <c r="C37" s="33"/>
      <c r="D37" s="33"/>
      <c r="E37" s="33"/>
      <c r="F37" s="33"/>
      <c r="G37" s="33"/>
      <c r="H37" s="33"/>
      <c r="I37" s="33"/>
      <c r="J37" s="33"/>
      <c r="K37" s="33"/>
      <c r="L37" s="33"/>
      <c r="M37" s="33"/>
      <c r="N37" s="33"/>
    </row>
    <row r="38" spans="1:14" ht="11.25">
      <c r="A38" s="67"/>
      <c r="B38" s="33"/>
      <c r="C38" s="33"/>
      <c r="D38" s="33"/>
      <c r="E38" s="33"/>
      <c r="F38" s="33"/>
      <c r="G38" s="33"/>
      <c r="H38" s="33"/>
      <c r="I38" s="33"/>
      <c r="J38" s="33"/>
      <c r="K38" s="33"/>
      <c r="L38" s="33"/>
      <c r="M38" s="33"/>
      <c r="N38" s="33"/>
    </row>
    <row r="39" spans="1:14" ht="11.25">
      <c r="A39" s="67"/>
      <c r="B39" s="33"/>
      <c r="C39" s="33"/>
      <c r="D39" s="33"/>
      <c r="E39" s="33"/>
      <c r="F39" s="33"/>
      <c r="G39" s="33"/>
      <c r="H39" s="33"/>
      <c r="I39" s="33"/>
      <c r="J39" s="33"/>
      <c r="K39" s="33"/>
      <c r="L39" s="33"/>
      <c r="M39" s="33"/>
      <c r="N39" s="33"/>
    </row>
    <row r="40" spans="1:14" ht="11.25">
      <c r="A40" s="67"/>
      <c r="B40" s="33"/>
      <c r="C40" s="33"/>
      <c r="D40" s="33"/>
      <c r="E40" s="33"/>
      <c r="F40" s="33"/>
      <c r="G40" s="33"/>
      <c r="H40" s="33"/>
      <c r="I40" s="33"/>
      <c r="J40" s="33"/>
      <c r="K40" s="33"/>
      <c r="L40" s="33"/>
      <c r="M40" s="33"/>
      <c r="N40" s="33"/>
    </row>
    <row r="41" spans="1:14" ht="11.25">
      <c r="A41" s="67"/>
      <c r="B41" s="33"/>
      <c r="C41" s="33"/>
      <c r="D41" s="33"/>
      <c r="E41" s="33"/>
      <c r="F41" s="33"/>
      <c r="G41" s="33"/>
      <c r="H41" s="33"/>
      <c r="I41" s="33"/>
      <c r="J41" s="33"/>
      <c r="K41" s="33"/>
      <c r="L41" s="33"/>
      <c r="M41" s="33"/>
      <c r="N41" s="33"/>
    </row>
    <row r="42" spans="1:14" ht="11.25">
      <c r="A42" s="67"/>
      <c r="B42" s="33"/>
      <c r="C42" s="33"/>
      <c r="D42" s="33"/>
      <c r="E42" s="33"/>
      <c r="F42" s="33"/>
      <c r="G42" s="33"/>
      <c r="H42" s="33"/>
      <c r="I42" s="33"/>
      <c r="J42" s="33"/>
      <c r="K42" s="33"/>
      <c r="L42" s="33"/>
      <c r="M42" s="33"/>
      <c r="N42" s="33"/>
    </row>
    <row r="43" spans="1:14" ht="11.25">
      <c r="A43" s="67"/>
      <c r="B43" s="33"/>
      <c r="C43" s="33"/>
      <c r="D43" s="33"/>
      <c r="E43" s="33"/>
      <c r="F43" s="33"/>
      <c r="G43" s="33"/>
      <c r="H43" s="33"/>
      <c r="I43" s="33"/>
      <c r="J43" s="33"/>
      <c r="K43" s="33"/>
      <c r="L43" s="33"/>
      <c r="M43" s="33"/>
      <c r="N43" s="33"/>
    </row>
    <row r="44" spans="1:14" ht="11.25">
      <c r="A44" s="67"/>
      <c r="B44" s="33"/>
      <c r="C44" s="33"/>
      <c r="D44" s="33"/>
      <c r="E44" s="33"/>
      <c r="F44" s="33"/>
      <c r="G44" s="33"/>
      <c r="H44" s="33"/>
      <c r="I44" s="33"/>
      <c r="J44" s="33"/>
      <c r="K44" s="33"/>
      <c r="L44" s="33"/>
      <c r="M44" s="33"/>
      <c r="N44" s="33"/>
    </row>
    <row r="45" spans="1:14" ht="11.25">
      <c r="A45" s="67"/>
      <c r="B45" s="33"/>
      <c r="C45" s="33"/>
      <c r="D45" s="33"/>
      <c r="E45" s="33"/>
      <c r="F45" s="33"/>
      <c r="G45" s="33"/>
      <c r="H45" s="33"/>
      <c r="I45" s="33"/>
      <c r="J45" s="33"/>
      <c r="K45" s="33"/>
      <c r="L45" s="33"/>
      <c r="M45" s="33"/>
      <c r="N45" s="33"/>
    </row>
    <row r="46" spans="1:14" ht="11.25">
      <c r="A46" s="67"/>
      <c r="B46" s="33"/>
      <c r="C46" s="33"/>
      <c r="D46" s="33"/>
      <c r="E46" s="33"/>
      <c r="F46" s="33"/>
      <c r="G46" s="33"/>
      <c r="H46" s="33"/>
      <c r="I46" s="33"/>
      <c r="J46" s="33"/>
      <c r="K46" s="33"/>
      <c r="L46" s="33"/>
      <c r="M46" s="33"/>
      <c r="N46" s="33"/>
    </row>
    <row r="47" ht="11.25">
      <c r="A47" s="68"/>
    </row>
    <row r="48" ht="11.25">
      <c r="A48" s="68"/>
    </row>
    <row r="49" ht="11.25">
      <c r="A49" s="68"/>
    </row>
    <row r="50" ht="11.25">
      <c r="A50" s="68"/>
    </row>
    <row r="51" ht="11.25">
      <c r="A51" s="68"/>
    </row>
    <row r="52" ht="11.25">
      <c r="A52" s="68"/>
    </row>
    <row r="53" ht="11.25">
      <c r="A53" s="68"/>
    </row>
    <row r="54" ht="11.25">
      <c r="A54" s="68"/>
    </row>
    <row r="55" ht="11.25">
      <c r="A55" s="68"/>
    </row>
    <row r="56" ht="11.25">
      <c r="A56" s="68"/>
    </row>
    <row r="57" ht="11.25">
      <c r="A57" s="68"/>
    </row>
    <row r="58" ht="11.25">
      <c r="A58" s="68"/>
    </row>
    <row r="59" ht="11.25">
      <c r="A59" s="68"/>
    </row>
    <row r="60" ht="11.25">
      <c r="A60" s="68"/>
    </row>
    <row r="61" ht="11.25">
      <c r="A61" s="68"/>
    </row>
    <row r="62" ht="11.25">
      <c r="A62" s="68"/>
    </row>
    <row r="63" ht="11.25">
      <c r="A63" s="68"/>
    </row>
    <row r="64" ht="11.25">
      <c r="A64" s="68"/>
    </row>
    <row r="65" ht="11.25">
      <c r="A65" s="68"/>
    </row>
    <row r="66" ht="11.25">
      <c r="A66" s="68"/>
    </row>
    <row r="67" ht="11.25">
      <c r="A67" s="68"/>
    </row>
    <row r="68" ht="11.25">
      <c r="A68" s="68"/>
    </row>
    <row r="69" ht="11.25">
      <c r="A69" s="68"/>
    </row>
    <row r="70" ht="11.25">
      <c r="A70" s="68"/>
    </row>
    <row r="71" ht="11.25">
      <c r="A71" s="68"/>
    </row>
    <row r="72" ht="11.25">
      <c r="A72" s="68"/>
    </row>
    <row r="73" ht="11.25">
      <c r="A73" s="68"/>
    </row>
    <row r="74" ht="11.25">
      <c r="A74" s="68"/>
    </row>
    <row r="75" ht="11.25">
      <c r="A75" s="68"/>
    </row>
    <row r="76" ht="11.25">
      <c r="A76" s="68"/>
    </row>
    <row r="77" ht="11.25">
      <c r="A77" s="68"/>
    </row>
    <row r="78" ht="11.25">
      <c r="A78" s="68"/>
    </row>
    <row r="79" ht="11.25">
      <c r="A79" s="68"/>
    </row>
    <row r="80" ht="11.25">
      <c r="A80" s="68"/>
    </row>
    <row r="81" ht="11.25">
      <c r="A81" s="68"/>
    </row>
    <row r="82" ht="11.25">
      <c r="A82" s="68"/>
    </row>
    <row r="83" ht="11.25">
      <c r="A83" s="68"/>
    </row>
    <row r="84" ht="11.25">
      <c r="A84" s="68"/>
    </row>
    <row r="85" ht="11.25">
      <c r="A85" s="68"/>
    </row>
    <row r="86" ht="11.25">
      <c r="A86" s="68"/>
    </row>
    <row r="87" ht="11.25">
      <c r="A87" s="68"/>
    </row>
    <row r="88" ht="11.25">
      <c r="A88" s="68"/>
    </row>
    <row r="89" ht="11.25">
      <c r="A89" s="68"/>
    </row>
    <row r="90" ht="11.25">
      <c r="A90" s="68"/>
    </row>
    <row r="91" ht="11.25">
      <c r="A91" s="68"/>
    </row>
    <row r="92" ht="11.25">
      <c r="A92" s="68"/>
    </row>
    <row r="93" ht="11.25">
      <c r="A93" s="68"/>
    </row>
    <row r="94" ht="11.25">
      <c r="A94" s="68"/>
    </row>
    <row r="95" ht="11.25">
      <c r="A95" s="68"/>
    </row>
    <row r="96" ht="11.25">
      <c r="A96" s="68"/>
    </row>
    <row r="97" ht="11.25">
      <c r="A97" s="68"/>
    </row>
    <row r="98" ht="11.25">
      <c r="A98" s="68"/>
    </row>
    <row r="99" ht="11.25">
      <c r="A99" s="68"/>
    </row>
    <row r="100" ht="11.25">
      <c r="A100" s="68"/>
    </row>
  </sheetData>
  <sheetProtection/>
  <mergeCells count="4">
    <mergeCell ref="A5:E5"/>
    <mergeCell ref="A7:A8"/>
    <mergeCell ref="B7:B8"/>
    <mergeCell ref="C7:C8"/>
  </mergeCells>
  <hyperlinks>
    <hyperlink ref="E11" r:id="rId1" display="http://www.ct.upt.ro/users/SorinHerban/Compensare.pdf"/>
    <hyperlink ref="E12" r:id="rId2" display="http://www.ct.upt.ro/users/SorinHerban/Topografie1.pdf"/>
    <hyperlink ref="E13" r:id="rId3" display="http://www.ct.upt.ro/users/SorinHerban/Topografie2.pdf"/>
    <hyperlink ref="E14" r:id="rId4" display="http://www.ct.upt.ro/users/SorinHerban/Mudc.pdf"/>
    <hyperlink ref="E15" r:id="rId5" display="http://www.ct.upt.ro/users/SorinHerban/Speciale2.pdf"/>
    <hyperlink ref="E18:E19" r:id="rId6" display="www.geodesy-instruct.ro"/>
    <hyperlink ref="E17" r:id="rId7" display="http://cv.upt.ro/course/view.php?id=376"/>
    <hyperlink ref="E18" r:id="rId8" display="www.geodesy-instruct.ro"/>
  </hyperlinks>
  <printOptions horizontalCentered="1"/>
  <pageMargins left="0.75" right="0.75" top="0.7" bottom="0.49" header="0.5" footer="0.31"/>
  <pageSetup horizontalDpi="600" verticalDpi="600" orientation="landscape" paperSize="9" scale="81" r:id="rId9"/>
  <headerFooter alignWithMargins="0">
    <oddFooter>&amp;L&amp;"-,Regular"&amp;10Director Departament CCTFC
Prof. dr. ing. Florin BELC&amp;R&amp;"-,Regular"&amp;10Candidat
Conf.dr.ing. Sorin HERBAN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107"/>
  <sheetViews>
    <sheetView view="pageLayout" zoomScale="70" zoomScaleSheetLayoutView="100" zoomScalePageLayoutView="70" workbookViewId="0" topLeftCell="A1">
      <selection activeCell="A1" sqref="A1:I15"/>
    </sheetView>
  </sheetViews>
  <sheetFormatPr defaultColWidth="9.140625" defaultRowHeight="11.25"/>
  <cols>
    <col min="1" max="1" width="6.140625" style="0" customWidth="1"/>
    <col min="2" max="2" width="32.140625" style="0" customWidth="1"/>
    <col min="3" max="3" width="57.28125" style="0" customWidth="1"/>
    <col min="4" max="4" width="17.8515625" style="0" bestFit="1" customWidth="1"/>
    <col min="5" max="5" width="22.421875" style="0" customWidth="1"/>
    <col min="6" max="6" width="8.28125" style="0" customWidth="1"/>
    <col min="9" max="9" width="11.8515625" style="0" customWidth="1"/>
  </cols>
  <sheetData>
    <row r="1" spans="1:9" s="1" customFormat="1" ht="12.75">
      <c r="A1" s="212" t="s">
        <v>721</v>
      </c>
      <c r="B1" s="212"/>
      <c r="C1" s="213"/>
      <c r="D1" s="213"/>
      <c r="E1" s="213"/>
      <c r="F1" s="213"/>
      <c r="G1" s="213"/>
      <c r="H1" s="213"/>
      <c r="I1" s="213"/>
    </row>
    <row r="2" spans="1:9" s="1" customFormat="1" ht="12.75">
      <c r="A2" s="212" t="s">
        <v>486</v>
      </c>
      <c r="B2" s="212"/>
      <c r="C2" s="213"/>
      <c r="D2" s="213"/>
      <c r="E2" s="213"/>
      <c r="F2" s="213"/>
      <c r="G2" s="213"/>
      <c r="H2" s="213"/>
      <c r="I2" s="213"/>
    </row>
    <row r="3" spans="1:9" s="1" customFormat="1" ht="12.75">
      <c r="A3" s="450" t="s">
        <v>56</v>
      </c>
      <c r="B3" s="213"/>
      <c r="C3" s="213"/>
      <c r="D3" s="213"/>
      <c r="E3" s="213"/>
      <c r="F3" s="213"/>
      <c r="G3" s="213"/>
      <c r="H3" s="213"/>
      <c r="I3" s="213"/>
    </row>
    <row r="4" spans="1:9" s="1" customFormat="1" ht="10.5" customHeight="1">
      <c r="A4" s="213"/>
      <c r="B4" s="213"/>
      <c r="C4" s="213"/>
      <c r="D4" s="213"/>
      <c r="E4" s="213"/>
      <c r="F4" s="213"/>
      <c r="G4" s="213"/>
      <c r="H4" s="213"/>
      <c r="I4" s="213"/>
    </row>
    <row r="5" spans="1:14" s="1" customFormat="1" ht="15">
      <c r="A5" s="209"/>
      <c r="B5" s="209"/>
      <c r="C5" s="209"/>
      <c r="D5" s="209"/>
      <c r="E5" s="209"/>
      <c r="F5" s="209"/>
      <c r="G5" s="209"/>
      <c r="H5" s="209"/>
      <c r="I5" s="209"/>
      <c r="J5" s="31"/>
      <c r="K5" s="31"/>
      <c r="L5" s="31"/>
      <c r="M5" s="31"/>
      <c r="N5" s="31"/>
    </row>
    <row r="6" spans="1:14" s="1" customFormat="1" ht="15">
      <c r="A6" s="209"/>
      <c r="B6" s="209"/>
      <c r="C6" s="209"/>
      <c r="D6" s="209"/>
      <c r="E6" s="209"/>
      <c r="F6" s="209"/>
      <c r="G6" s="209"/>
      <c r="H6" s="209"/>
      <c r="I6" s="209"/>
      <c r="J6" s="31"/>
      <c r="K6" s="31"/>
      <c r="L6" s="31"/>
      <c r="M6" s="31"/>
      <c r="N6" s="31"/>
    </row>
    <row r="7" spans="1:9" s="1" customFormat="1" ht="21" customHeight="1">
      <c r="A7" s="538" t="s">
        <v>377</v>
      </c>
      <c r="B7" s="538"/>
      <c r="C7" s="538"/>
      <c r="D7" s="538"/>
      <c r="E7" s="538"/>
      <c r="F7" s="213"/>
      <c r="G7" s="213"/>
      <c r="H7" s="213"/>
      <c r="I7" s="213"/>
    </row>
    <row r="8" spans="1:14" s="1" customFormat="1" ht="12.75">
      <c r="A8" s="538"/>
      <c r="B8" s="538"/>
      <c r="C8" s="538"/>
      <c r="D8" s="538"/>
      <c r="E8" s="538"/>
      <c r="F8" s="209"/>
      <c r="G8" s="209"/>
      <c r="H8" s="209"/>
      <c r="I8" s="209"/>
      <c r="J8" s="48"/>
      <c r="K8" s="48"/>
      <c r="L8" s="48"/>
      <c r="M8" s="32"/>
      <c r="N8" s="32"/>
    </row>
    <row r="9" spans="1:14" s="1" customFormat="1" ht="12.75">
      <c r="A9" s="210"/>
      <c r="B9" s="210"/>
      <c r="C9" s="210"/>
      <c r="D9" s="210"/>
      <c r="E9" s="210"/>
      <c r="F9" s="209"/>
      <c r="G9" s="209"/>
      <c r="H9" s="209"/>
      <c r="I9" s="209"/>
      <c r="J9" s="48"/>
      <c r="K9" s="48"/>
      <c r="L9" s="48"/>
      <c r="M9" s="32"/>
      <c r="N9" s="32"/>
    </row>
    <row r="10" spans="1:14" s="1" customFormat="1" ht="12.75">
      <c r="A10" s="539"/>
      <c r="B10" s="539"/>
      <c r="C10" s="540" t="s">
        <v>470</v>
      </c>
      <c r="D10" s="214"/>
      <c r="E10" s="213"/>
      <c r="F10" s="209"/>
      <c r="G10" s="209"/>
      <c r="H10" s="209"/>
      <c r="I10" s="209"/>
      <c r="J10" s="48"/>
      <c r="K10" s="48"/>
      <c r="L10" s="48"/>
      <c r="M10" s="32"/>
      <c r="N10" s="32"/>
    </row>
    <row r="11" spans="1:14" s="1" customFormat="1" ht="13.5" thickBot="1">
      <c r="A11" s="539"/>
      <c r="B11" s="539"/>
      <c r="C11" s="540"/>
      <c r="D11" s="214"/>
      <c r="E11" s="211"/>
      <c r="F11" s="209"/>
      <c r="G11" s="209"/>
      <c r="H11" s="209"/>
      <c r="I11" s="209"/>
      <c r="J11" s="48"/>
      <c r="K11" s="48"/>
      <c r="L11" s="48"/>
      <c r="M11" s="32"/>
      <c r="N11" s="32"/>
    </row>
    <row r="12" spans="1:14" s="53" customFormat="1" ht="36.75" customHeight="1" thickBot="1">
      <c r="A12" s="215" t="s">
        <v>451</v>
      </c>
      <c r="B12" s="215" t="s">
        <v>452</v>
      </c>
      <c r="C12" s="215" t="s">
        <v>469</v>
      </c>
      <c r="D12" s="215" t="s">
        <v>462</v>
      </c>
      <c r="E12" s="215" t="s">
        <v>456</v>
      </c>
      <c r="F12" s="215" t="s">
        <v>455</v>
      </c>
      <c r="G12" s="215" t="s">
        <v>459</v>
      </c>
      <c r="H12" s="215" t="s">
        <v>457</v>
      </c>
      <c r="I12" s="215" t="s">
        <v>344</v>
      </c>
      <c r="J12" s="48"/>
      <c r="K12" s="48"/>
      <c r="L12" s="48"/>
      <c r="M12" s="52"/>
      <c r="N12" s="52"/>
    </row>
    <row r="13" spans="1:14" s="53" customFormat="1" ht="18" customHeight="1">
      <c r="A13" s="202"/>
      <c r="B13" s="202"/>
      <c r="C13" s="203"/>
      <c r="D13" s="203"/>
      <c r="E13" s="204"/>
      <c r="F13" s="205"/>
      <c r="G13" s="206"/>
      <c r="H13" s="205"/>
      <c r="I13" s="207">
        <f>SUM(I14:I96)</f>
        <v>5.95</v>
      </c>
      <c r="J13" s="52"/>
      <c r="K13" s="52"/>
      <c r="L13" s="52"/>
      <c r="M13" s="52"/>
      <c r="N13" s="52"/>
    </row>
    <row r="14" spans="1:14" s="53" customFormat="1" ht="51" customHeight="1">
      <c r="A14" s="57">
        <v>1</v>
      </c>
      <c r="B14" s="276" t="s">
        <v>592</v>
      </c>
      <c r="C14" s="56" t="s">
        <v>10</v>
      </c>
      <c r="D14" s="57" t="s">
        <v>594</v>
      </c>
      <c r="E14" s="57" t="s">
        <v>501</v>
      </c>
      <c r="F14" s="57">
        <v>2006</v>
      </c>
      <c r="G14" s="57">
        <v>79</v>
      </c>
      <c r="H14" s="57">
        <v>1</v>
      </c>
      <c r="I14" s="58">
        <f>G14/(20*H14)</f>
        <v>3.95</v>
      </c>
      <c r="J14" s="74"/>
      <c r="K14" s="52"/>
      <c r="L14" s="52"/>
      <c r="M14" s="52"/>
      <c r="N14" s="52"/>
    </row>
    <row r="15" spans="1:14" s="53" customFormat="1" ht="33" customHeight="1">
      <c r="A15" s="57">
        <v>2</v>
      </c>
      <c r="B15" s="56" t="s">
        <v>607</v>
      </c>
      <c r="C15" s="56" t="s">
        <v>608</v>
      </c>
      <c r="D15" s="57" t="s">
        <v>596</v>
      </c>
      <c r="E15" s="57" t="s">
        <v>501</v>
      </c>
      <c r="F15" s="57">
        <v>2013</v>
      </c>
      <c r="G15" s="57">
        <v>40</v>
      </c>
      <c r="H15" s="57">
        <v>1</v>
      </c>
      <c r="I15" s="58">
        <f>G15/(20*H15)</f>
        <v>2</v>
      </c>
      <c r="J15" s="52"/>
      <c r="K15" s="52"/>
      <c r="L15" s="52"/>
      <c r="M15" s="52"/>
      <c r="N15" s="52"/>
    </row>
    <row r="16" spans="1:14" s="53" customFormat="1" ht="76.5" customHeight="1">
      <c r="A16" s="120"/>
      <c r="B16" s="118"/>
      <c r="C16" s="119"/>
      <c r="D16" s="118"/>
      <c r="E16" s="118"/>
      <c r="F16" s="120"/>
      <c r="G16" s="120"/>
      <c r="H16" s="120"/>
      <c r="I16" s="99"/>
      <c r="J16" s="52"/>
      <c r="K16" s="52"/>
      <c r="L16" s="52"/>
      <c r="M16" s="52"/>
      <c r="N16" s="52"/>
    </row>
    <row r="17" spans="1:14" s="53" customFormat="1" ht="90" customHeight="1">
      <c r="A17" s="120"/>
      <c r="B17" s="118"/>
      <c r="C17" s="121"/>
      <c r="D17" s="122"/>
      <c r="E17" s="114"/>
      <c r="F17" s="122"/>
      <c r="G17" s="122"/>
      <c r="H17" s="122"/>
      <c r="I17" s="99"/>
      <c r="J17" s="52"/>
      <c r="K17" s="52"/>
      <c r="L17" s="52"/>
      <c r="M17" s="52"/>
      <c r="N17" s="52"/>
    </row>
    <row r="18" spans="1:14" ht="11.25">
      <c r="A18" s="123"/>
      <c r="B18" s="52"/>
      <c r="C18" s="33"/>
      <c r="D18" s="33"/>
      <c r="E18" s="33"/>
      <c r="F18" s="33"/>
      <c r="G18" s="33"/>
      <c r="H18" s="33"/>
      <c r="I18" s="33"/>
      <c r="J18" s="33"/>
      <c r="K18" s="33"/>
      <c r="L18" s="33"/>
      <c r="M18" s="33"/>
      <c r="N18" s="33"/>
    </row>
    <row r="19" spans="1:14" ht="11.25">
      <c r="A19" s="123"/>
      <c r="B19" s="52"/>
      <c r="C19" s="33"/>
      <c r="D19" s="33"/>
      <c r="E19" s="33"/>
      <c r="F19" s="33"/>
      <c r="G19" s="33"/>
      <c r="H19" s="33"/>
      <c r="I19" s="33"/>
      <c r="J19" s="33"/>
      <c r="K19" s="33"/>
      <c r="L19" s="33"/>
      <c r="M19" s="33"/>
      <c r="N19" s="33"/>
    </row>
    <row r="20" spans="1:14" ht="11.25">
      <c r="A20" s="123"/>
      <c r="B20" s="52"/>
      <c r="C20" s="67"/>
      <c r="D20" s="33"/>
      <c r="E20" s="33"/>
      <c r="F20" s="33"/>
      <c r="G20" s="33"/>
      <c r="H20" s="33"/>
      <c r="I20" s="33"/>
      <c r="J20" s="33"/>
      <c r="K20" s="33"/>
      <c r="L20" s="33"/>
      <c r="M20" s="33"/>
      <c r="N20" s="33"/>
    </row>
    <row r="21" spans="1:14" ht="11.25">
      <c r="A21" s="72"/>
      <c r="B21" s="33"/>
      <c r="C21" s="33"/>
      <c r="D21" s="33"/>
      <c r="E21" s="33"/>
      <c r="F21" s="33"/>
      <c r="G21" s="33"/>
      <c r="H21" s="33"/>
      <c r="I21" s="33"/>
      <c r="J21" s="33"/>
      <c r="K21" s="33"/>
      <c r="L21" s="33"/>
      <c r="M21" s="33"/>
      <c r="N21" s="33"/>
    </row>
    <row r="22" spans="1:14" ht="11.25">
      <c r="A22" s="72"/>
      <c r="B22" s="33"/>
      <c r="C22" s="33"/>
      <c r="D22" s="33"/>
      <c r="E22" s="33"/>
      <c r="F22" s="33"/>
      <c r="G22" s="33"/>
      <c r="H22" s="33"/>
      <c r="I22" s="33"/>
      <c r="J22" s="33"/>
      <c r="K22" s="33"/>
      <c r="L22" s="33"/>
      <c r="M22" s="33"/>
      <c r="N22" s="33"/>
    </row>
    <row r="23" spans="1:14" ht="11.25">
      <c r="A23" s="72"/>
      <c r="B23" s="33"/>
      <c r="C23" s="33"/>
      <c r="D23" s="33"/>
      <c r="E23" s="33"/>
      <c r="F23" s="33"/>
      <c r="G23" s="33"/>
      <c r="H23" s="33"/>
      <c r="I23" s="33"/>
      <c r="J23" s="33"/>
      <c r="K23" s="33"/>
      <c r="L23" s="33"/>
      <c r="M23" s="33"/>
      <c r="N23" s="33"/>
    </row>
    <row r="24" spans="1:14" ht="11.25">
      <c r="A24" s="72"/>
      <c r="B24" s="33"/>
      <c r="C24" s="33"/>
      <c r="D24" s="33"/>
      <c r="E24" s="33"/>
      <c r="F24" s="33"/>
      <c r="G24" s="33"/>
      <c r="H24" s="33"/>
      <c r="I24" s="33"/>
      <c r="J24" s="33"/>
      <c r="K24" s="33"/>
      <c r="L24" s="33"/>
      <c r="M24" s="33"/>
      <c r="N24" s="33"/>
    </row>
    <row r="25" spans="1:14" ht="11.25">
      <c r="A25" s="72"/>
      <c r="B25" s="33"/>
      <c r="C25" s="33"/>
      <c r="D25" s="33"/>
      <c r="E25" s="33"/>
      <c r="F25" s="33"/>
      <c r="G25" s="33"/>
      <c r="H25" s="33"/>
      <c r="I25" s="33"/>
      <c r="J25" s="33"/>
      <c r="K25" s="33"/>
      <c r="L25" s="33"/>
      <c r="M25" s="33"/>
      <c r="N25" s="33"/>
    </row>
    <row r="26" spans="1:14" ht="11.25">
      <c r="A26" s="72"/>
      <c r="B26" s="33"/>
      <c r="C26" s="33"/>
      <c r="D26" s="33"/>
      <c r="E26" s="33"/>
      <c r="F26" s="33"/>
      <c r="G26" s="33"/>
      <c r="H26" s="33"/>
      <c r="I26" s="33"/>
      <c r="J26" s="33"/>
      <c r="K26" s="33"/>
      <c r="L26" s="33"/>
      <c r="M26" s="33"/>
      <c r="N26" s="33"/>
    </row>
    <row r="27" spans="1:14" ht="11.25">
      <c r="A27" s="72"/>
      <c r="B27" s="33"/>
      <c r="C27" s="33"/>
      <c r="D27" s="33"/>
      <c r="E27" s="33"/>
      <c r="F27" s="33"/>
      <c r="G27" s="33"/>
      <c r="H27" s="33"/>
      <c r="I27" s="33"/>
      <c r="J27" s="33"/>
      <c r="K27" s="33"/>
      <c r="L27" s="33"/>
      <c r="M27" s="33"/>
      <c r="N27" s="33"/>
    </row>
    <row r="28" spans="1:14" ht="11.25">
      <c r="A28" s="72"/>
      <c r="B28" s="33"/>
      <c r="C28" s="33"/>
      <c r="D28" s="33"/>
      <c r="E28" s="33"/>
      <c r="F28" s="33"/>
      <c r="G28" s="33"/>
      <c r="H28" s="33"/>
      <c r="I28" s="33"/>
      <c r="J28" s="33"/>
      <c r="K28" s="33"/>
      <c r="L28" s="33"/>
      <c r="M28" s="33"/>
      <c r="N28" s="33"/>
    </row>
    <row r="29" spans="1:14" ht="11.25">
      <c r="A29" s="72"/>
      <c r="B29" s="33"/>
      <c r="C29" s="33"/>
      <c r="D29" s="33"/>
      <c r="E29" s="33"/>
      <c r="F29" s="33"/>
      <c r="G29" s="33"/>
      <c r="H29" s="33"/>
      <c r="I29" s="33"/>
      <c r="J29" s="33"/>
      <c r="K29" s="33"/>
      <c r="L29" s="33"/>
      <c r="M29" s="33"/>
      <c r="N29" s="33"/>
    </row>
    <row r="30" spans="1:14" ht="11.25">
      <c r="A30" s="72"/>
      <c r="B30" s="33"/>
      <c r="C30" s="33"/>
      <c r="D30" s="33"/>
      <c r="E30" s="33"/>
      <c r="F30" s="33"/>
      <c r="G30" s="33"/>
      <c r="H30" s="33"/>
      <c r="I30" s="33"/>
      <c r="J30" s="33"/>
      <c r="K30" s="33"/>
      <c r="L30" s="33"/>
      <c r="M30" s="33"/>
      <c r="N30" s="33"/>
    </row>
    <row r="31" spans="1:14" ht="11.25">
      <c r="A31" s="72"/>
      <c r="B31" s="33"/>
      <c r="C31" s="33"/>
      <c r="D31" s="33"/>
      <c r="E31" s="33"/>
      <c r="F31" s="33"/>
      <c r="G31" s="33"/>
      <c r="H31" s="33"/>
      <c r="I31" s="33"/>
      <c r="J31" s="33"/>
      <c r="K31" s="33"/>
      <c r="L31" s="33"/>
      <c r="M31" s="33"/>
      <c r="N31" s="33"/>
    </row>
    <row r="32" spans="1:14" ht="11.25">
      <c r="A32" s="72"/>
      <c r="B32" s="33"/>
      <c r="C32" s="33"/>
      <c r="D32" s="33"/>
      <c r="E32" s="33"/>
      <c r="F32" s="33"/>
      <c r="G32" s="33"/>
      <c r="H32" s="33"/>
      <c r="I32" s="33"/>
      <c r="J32" s="33"/>
      <c r="K32" s="33"/>
      <c r="L32" s="33"/>
      <c r="M32" s="33"/>
      <c r="N32" s="33"/>
    </row>
    <row r="33" spans="1:14" ht="11.25">
      <c r="A33" s="72"/>
      <c r="B33" s="33"/>
      <c r="C33" s="33"/>
      <c r="D33" s="33"/>
      <c r="E33" s="33"/>
      <c r="F33" s="33"/>
      <c r="G33" s="33"/>
      <c r="H33" s="33"/>
      <c r="I33" s="33"/>
      <c r="J33" s="33"/>
      <c r="K33" s="33"/>
      <c r="L33" s="33"/>
      <c r="M33" s="33"/>
      <c r="N33" s="33"/>
    </row>
    <row r="34" spans="1:14" ht="11.25">
      <c r="A34" s="72"/>
      <c r="B34" s="33"/>
      <c r="C34" s="33"/>
      <c r="D34" s="33"/>
      <c r="E34" s="33"/>
      <c r="F34" s="33"/>
      <c r="G34" s="33"/>
      <c r="H34" s="33"/>
      <c r="I34" s="33"/>
      <c r="J34" s="33"/>
      <c r="K34" s="33"/>
      <c r="L34" s="33"/>
      <c r="M34" s="33"/>
      <c r="N34" s="33"/>
    </row>
    <row r="35" spans="1:14" ht="11.25">
      <c r="A35" s="72"/>
      <c r="B35" s="33"/>
      <c r="C35" s="33"/>
      <c r="D35" s="33"/>
      <c r="E35" s="33"/>
      <c r="F35" s="33"/>
      <c r="G35" s="33"/>
      <c r="H35" s="33"/>
      <c r="I35" s="33"/>
      <c r="J35" s="33"/>
      <c r="K35" s="33"/>
      <c r="L35" s="33"/>
      <c r="M35" s="33"/>
      <c r="N35" s="33"/>
    </row>
    <row r="36" spans="1:14" ht="11.25">
      <c r="A36" s="72"/>
      <c r="B36" s="33"/>
      <c r="C36" s="33"/>
      <c r="D36" s="33"/>
      <c r="E36" s="33"/>
      <c r="F36" s="33"/>
      <c r="G36" s="33"/>
      <c r="H36" s="33"/>
      <c r="I36" s="33"/>
      <c r="J36" s="33"/>
      <c r="K36" s="33"/>
      <c r="L36" s="33"/>
      <c r="M36" s="33"/>
      <c r="N36" s="33"/>
    </row>
    <row r="37" spans="1:14" ht="11.25">
      <c r="A37" s="72"/>
      <c r="B37" s="33"/>
      <c r="C37" s="33"/>
      <c r="D37" s="33"/>
      <c r="E37" s="33"/>
      <c r="F37" s="33"/>
      <c r="G37" s="33"/>
      <c r="H37" s="33"/>
      <c r="I37" s="33"/>
      <c r="J37" s="33"/>
      <c r="K37" s="33"/>
      <c r="L37" s="33"/>
      <c r="M37" s="33"/>
      <c r="N37" s="33"/>
    </row>
    <row r="38" spans="1:14" ht="11.25">
      <c r="A38" s="72"/>
      <c r="B38" s="33"/>
      <c r="C38" s="33"/>
      <c r="D38" s="33"/>
      <c r="E38" s="33"/>
      <c r="F38" s="33"/>
      <c r="G38" s="33"/>
      <c r="H38" s="33"/>
      <c r="I38" s="33"/>
      <c r="J38" s="33"/>
      <c r="K38" s="33"/>
      <c r="L38" s="33"/>
      <c r="M38" s="33"/>
      <c r="N38" s="33"/>
    </row>
    <row r="39" spans="1:14" ht="11.25">
      <c r="A39" s="72"/>
      <c r="B39" s="33"/>
      <c r="C39" s="33"/>
      <c r="D39" s="33"/>
      <c r="E39" s="33"/>
      <c r="F39" s="33"/>
      <c r="G39" s="33"/>
      <c r="H39" s="33"/>
      <c r="I39" s="33"/>
      <c r="J39" s="33"/>
      <c r="K39" s="33"/>
      <c r="L39" s="33"/>
      <c r="M39" s="33"/>
      <c r="N39" s="33"/>
    </row>
    <row r="40" spans="1:14" ht="11.25">
      <c r="A40" s="72"/>
      <c r="B40" s="33"/>
      <c r="C40" s="33"/>
      <c r="D40" s="33"/>
      <c r="E40" s="33"/>
      <c r="F40" s="33"/>
      <c r="G40" s="33"/>
      <c r="H40" s="33"/>
      <c r="I40" s="33"/>
      <c r="J40" s="33"/>
      <c r="K40" s="33"/>
      <c r="L40" s="33"/>
      <c r="M40" s="33"/>
      <c r="N40" s="33"/>
    </row>
    <row r="41" spans="1:14" ht="11.25">
      <c r="A41" s="72"/>
      <c r="B41" s="33"/>
      <c r="C41" s="33"/>
      <c r="D41" s="33"/>
      <c r="E41" s="33"/>
      <c r="F41" s="33"/>
      <c r="G41" s="33"/>
      <c r="H41" s="33"/>
      <c r="I41" s="33"/>
      <c r="J41" s="33"/>
      <c r="K41" s="33"/>
      <c r="L41" s="33"/>
      <c r="M41" s="33"/>
      <c r="N41" s="33"/>
    </row>
    <row r="42" spans="1:14" ht="11.25">
      <c r="A42" s="72"/>
      <c r="B42" s="33"/>
      <c r="C42" s="33"/>
      <c r="D42" s="33"/>
      <c r="E42" s="33"/>
      <c r="F42" s="33"/>
      <c r="G42" s="33"/>
      <c r="H42" s="33"/>
      <c r="I42" s="33"/>
      <c r="J42" s="33"/>
      <c r="K42" s="33"/>
      <c r="L42" s="33"/>
      <c r="M42" s="33"/>
      <c r="N42" s="33"/>
    </row>
    <row r="43" ht="11.25">
      <c r="A43" s="73"/>
    </row>
    <row r="44" ht="11.25">
      <c r="A44" s="73"/>
    </row>
    <row r="45" ht="11.25">
      <c r="A45" s="73"/>
    </row>
    <row r="46" ht="11.25">
      <c r="A46" s="73"/>
    </row>
    <row r="47" ht="11.25">
      <c r="A47" s="73"/>
    </row>
    <row r="48" ht="11.25">
      <c r="A48" s="73"/>
    </row>
    <row r="49" ht="11.25">
      <c r="A49" s="73"/>
    </row>
    <row r="50" ht="11.25">
      <c r="A50" s="73"/>
    </row>
    <row r="51" ht="11.25">
      <c r="A51" s="73"/>
    </row>
    <row r="52" ht="11.25">
      <c r="A52" s="73"/>
    </row>
    <row r="53" ht="11.25">
      <c r="A53" s="73"/>
    </row>
    <row r="54" ht="11.25">
      <c r="A54" s="73"/>
    </row>
    <row r="55" ht="11.25">
      <c r="A55" s="73"/>
    </row>
    <row r="56" ht="11.25">
      <c r="A56" s="73"/>
    </row>
    <row r="57" ht="11.25">
      <c r="A57" s="73"/>
    </row>
    <row r="58" ht="11.25">
      <c r="A58" s="73"/>
    </row>
    <row r="59" ht="11.25">
      <c r="A59" s="73"/>
    </row>
    <row r="60" ht="11.25">
      <c r="A60" s="73"/>
    </row>
    <row r="61" ht="11.25">
      <c r="A61" s="73"/>
    </row>
    <row r="62" ht="11.25">
      <c r="A62" s="73"/>
    </row>
    <row r="63" ht="11.25">
      <c r="A63" s="73"/>
    </row>
    <row r="64" ht="11.25">
      <c r="A64" s="73"/>
    </row>
    <row r="65" ht="11.25">
      <c r="A65" s="73"/>
    </row>
    <row r="66" ht="11.25">
      <c r="A66" s="73"/>
    </row>
    <row r="67" ht="11.25">
      <c r="A67" s="73"/>
    </row>
    <row r="68" ht="11.25">
      <c r="A68" s="73"/>
    </row>
    <row r="69" ht="11.25">
      <c r="A69" s="73"/>
    </row>
    <row r="70" ht="11.25">
      <c r="A70" s="73"/>
    </row>
    <row r="71" ht="11.25">
      <c r="A71" s="73"/>
    </row>
    <row r="72" ht="11.25">
      <c r="A72" s="73"/>
    </row>
    <row r="73" ht="11.25">
      <c r="A73" s="73"/>
    </row>
    <row r="74" ht="11.25">
      <c r="A74" s="73"/>
    </row>
    <row r="75" ht="11.25">
      <c r="A75" s="73"/>
    </row>
    <row r="76" ht="11.25">
      <c r="A76" s="73"/>
    </row>
    <row r="77" ht="11.25">
      <c r="A77" s="73"/>
    </row>
    <row r="78" ht="11.25">
      <c r="A78" s="73"/>
    </row>
    <row r="79" ht="11.25">
      <c r="A79" s="73"/>
    </row>
    <row r="80" ht="11.25">
      <c r="A80" s="73"/>
    </row>
    <row r="81" ht="11.25">
      <c r="A81" s="73"/>
    </row>
    <row r="82" ht="11.25">
      <c r="A82" s="73"/>
    </row>
    <row r="83" ht="11.25">
      <c r="A83" s="73"/>
    </row>
    <row r="84" ht="11.25">
      <c r="A84" s="73"/>
    </row>
    <row r="85" ht="11.25">
      <c r="A85" s="73"/>
    </row>
    <row r="86" ht="11.25">
      <c r="A86" s="73"/>
    </row>
    <row r="87" ht="11.25">
      <c r="A87" s="73"/>
    </row>
    <row r="88" ht="11.25">
      <c r="A88" s="73"/>
    </row>
    <row r="89" ht="11.25">
      <c r="A89" s="73"/>
    </row>
    <row r="90" ht="11.25">
      <c r="A90" s="73"/>
    </row>
    <row r="91" ht="11.25">
      <c r="A91" s="73"/>
    </row>
    <row r="92" ht="11.25">
      <c r="A92" s="73"/>
    </row>
    <row r="93" ht="11.25">
      <c r="A93" s="73"/>
    </row>
    <row r="94" ht="11.25">
      <c r="A94" s="73"/>
    </row>
    <row r="95" ht="11.25">
      <c r="A95" s="73"/>
    </row>
    <row r="96" ht="11.25">
      <c r="A96" s="73"/>
    </row>
    <row r="97" ht="11.25">
      <c r="A97" s="73"/>
    </row>
    <row r="98" ht="11.25">
      <c r="A98" s="73"/>
    </row>
    <row r="99" ht="11.25">
      <c r="A99" s="73"/>
    </row>
    <row r="100" ht="11.25">
      <c r="A100" s="73"/>
    </row>
    <row r="101" ht="11.25">
      <c r="A101" s="73"/>
    </row>
    <row r="102" ht="11.25">
      <c r="A102" s="73"/>
    </row>
    <row r="103" ht="11.25">
      <c r="A103" s="73"/>
    </row>
    <row r="104" ht="11.25">
      <c r="A104" s="73"/>
    </row>
    <row r="105" ht="11.25">
      <c r="A105" s="73"/>
    </row>
    <row r="106" ht="11.25">
      <c r="A106" s="73"/>
    </row>
    <row r="107" ht="11.25">
      <c r="A107" s="73"/>
    </row>
  </sheetData>
  <sheetProtection/>
  <mergeCells count="4">
    <mergeCell ref="A7:E8"/>
    <mergeCell ref="A10:A11"/>
    <mergeCell ref="B10:B11"/>
    <mergeCell ref="C10:C11"/>
  </mergeCells>
  <printOptions horizontalCentered="1"/>
  <pageMargins left="0.75" right="0.75" top="0.7" bottom="0.49" header="0.5" footer="0.31"/>
  <pageSetup fitToHeight="1" fitToWidth="1" horizontalDpi="600" verticalDpi="600" orientation="landscape" paperSize="9" scale="85" r:id="rId1"/>
  <headerFooter alignWithMargins="0">
    <oddFooter>&amp;L&amp;"-,Regular"&amp;10Director Departament CCTFC
Prof. dr. ing. Florin BELC&amp;R&amp;"-,Regular"&amp;10Candidat
Conf.dr.ing Sorin HERBAN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108"/>
  <sheetViews>
    <sheetView view="pageLayout" zoomScale="85" zoomScaleSheetLayoutView="85" zoomScalePageLayoutView="85" workbookViewId="0" topLeftCell="A1">
      <selection activeCell="A1" sqref="A1:D19"/>
    </sheetView>
  </sheetViews>
  <sheetFormatPr defaultColWidth="9.140625" defaultRowHeight="11.25"/>
  <cols>
    <col min="1" max="1" width="6.140625" style="0" customWidth="1"/>
    <col min="2" max="2" width="63.7109375" style="0" customWidth="1"/>
    <col min="3" max="3" width="63.28125" style="0" bestFit="1" customWidth="1"/>
    <col min="4" max="4" width="11.8515625" style="0" customWidth="1"/>
  </cols>
  <sheetData>
    <row r="1" spans="1:3" s="1" customFormat="1" ht="12.75">
      <c r="A1" s="212" t="s">
        <v>721</v>
      </c>
      <c r="B1" s="212"/>
      <c r="C1" s="213"/>
    </row>
    <row r="2" spans="1:3" s="1" customFormat="1" ht="12.75">
      <c r="A2" s="212" t="s">
        <v>486</v>
      </c>
      <c r="B2" s="212"/>
      <c r="C2" s="213"/>
    </row>
    <row r="3" spans="1:3" s="1" customFormat="1" ht="12.75">
      <c r="A3" s="450" t="s">
        <v>173</v>
      </c>
      <c r="B3" s="213"/>
      <c r="C3" s="213"/>
    </row>
    <row r="4" spans="1:3" s="1" customFormat="1" ht="10.5" customHeight="1">
      <c r="A4" s="213"/>
      <c r="B4" s="213"/>
      <c r="C4" s="213"/>
    </row>
    <row r="5" spans="1:9" s="1" customFormat="1" ht="15">
      <c r="A5" s="209"/>
      <c r="B5" s="209"/>
      <c r="C5" s="209"/>
      <c r="D5" s="31"/>
      <c r="E5" s="31"/>
      <c r="F5" s="31"/>
      <c r="G5" s="31"/>
      <c r="H5" s="31"/>
      <c r="I5" s="31"/>
    </row>
    <row r="6" spans="1:9" s="1" customFormat="1" ht="15">
      <c r="A6" s="209"/>
      <c r="B6" s="209"/>
      <c r="C6" s="209"/>
      <c r="D6" s="31"/>
      <c r="E6" s="31"/>
      <c r="F6" s="31"/>
      <c r="G6" s="31"/>
      <c r="H6" s="31"/>
      <c r="I6" s="31"/>
    </row>
    <row r="7" spans="1:3" s="1" customFormat="1" ht="21" customHeight="1">
      <c r="A7" s="538" t="s">
        <v>471</v>
      </c>
      <c r="B7" s="538"/>
      <c r="C7" s="538"/>
    </row>
    <row r="8" spans="1:9" s="1" customFormat="1" ht="12.75">
      <c r="A8" s="538"/>
      <c r="B8" s="538"/>
      <c r="C8" s="538"/>
      <c r="D8" s="32"/>
      <c r="E8" s="48"/>
      <c r="F8" s="48"/>
      <c r="G8" s="48"/>
      <c r="H8" s="32"/>
      <c r="I8" s="32"/>
    </row>
    <row r="9" spans="1:9" s="1" customFormat="1" ht="12.75">
      <c r="A9" s="210"/>
      <c r="B9" s="210"/>
      <c r="C9" s="210"/>
      <c r="D9" s="32"/>
      <c r="E9" s="48"/>
      <c r="F9" s="48"/>
      <c r="G9" s="48"/>
      <c r="H9" s="32"/>
      <c r="I9" s="32"/>
    </row>
    <row r="10" spans="1:9" s="1" customFormat="1" ht="12.75">
      <c r="A10" s="537"/>
      <c r="B10" s="537"/>
      <c r="C10" s="541"/>
      <c r="D10" s="32"/>
      <c r="E10" s="48"/>
      <c r="F10" s="48"/>
      <c r="G10" s="48"/>
      <c r="H10" s="32"/>
      <c r="I10" s="32"/>
    </row>
    <row r="11" spans="1:9" s="1" customFormat="1" ht="13.5" thickBot="1">
      <c r="A11" s="537"/>
      <c r="B11" s="537"/>
      <c r="C11" s="541"/>
      <c r="D11" s="32"/>
      <c r="E11" s="48"/>
      <c r="F11" s="48"/>
      <c r="G11" s="48"/>
      <c r="H11" s="32"/>
      <c r="I11" s="32"/>
    </row>
    <row r="12" spans="1:9" s="53" customFormat="1" ht="36.75" customHeight="1" thickBot="1">
      <c r="A12" s="215" t="s">
        <v>451</v>
      </c>
      <c r="B12" s="215" t="s">
        <v>472</v>
      </c>
      <c r="C12" s="215" t="s">
        <v>316</v>
      </c>
      <c r="D12" s="215" t="s">
        <v>344</v>
      </c>
      <c r="E12" s="48"/>
      <c r="F12" s="48"/>
      <c r="G12" s="48"/>
      <c r="H12" s="52"/>
      <c r="I12" s="52"/>
    </row>
    <row r="13" spans="1:9" s="53" customFormat="1" ht="18" customHeight="1">
      <c r="A13" s="54"/>
      <c r="B13" s="54"/>
      <c r="C13" s="55"/>
      <c r="D13" s="227">
        <f>SUM(D14:D97)</f>
        <v>60</v>
      </c>
      <c r="E13" s="52"/>
      <c r="F13" s="52"/>
      <c r="G13" s="52"/>
      <c r="H13" s="52"/>
      <c r="I13" s="52"/>
    </row>
    <row r="14" spans="1:9" s="53" customFormat="1" ht="31.5">
      <c r="A14" s="62">
        <v>1</v>
      </c>
      <c r="B14" s="61" t="s">
        <v>174</v>
      </c>
      <c r="C14" s="61" t="s">
        <v>502</v>
      </c>
      <c r="D14" s="65">
        <v>10</v>
      </c>
      <c r="E14" s="74"/>
      <c r="F14" s="52"/>
      <c r="G14" s="52"/>
      <c r="H14" s="52"/>
      <c r="I14" s="52"/>
    </row>
    <row r="15" spans="1:9" s="53" customFormat="1" ht="33" customHeight="1">
      <c r="A15" s="62">
        <v>2</v>
      </c>
      <c r="B15" s="61" t="s">
        <v>568</v>
      </c>
      <c r="C15" s="61" t="s">
        <v>502</v>
      </c>
      <c r="D15" s="65">
        <v>10</v>
      </c>
      <c r="E15" s="52"/>
      <c r="F15" s="52"/>
      <c r="G15" s="52"/>
      <c r="H15" s="52"/>
      <c r="I15" s="52"/>
    </row>
    <row r="16" spans="1:9" s="53" customFormat="1" ht="35.25" customHeight="1">
      <c r="A16" s="62">
        <v>3</v>
      </c>
      <c r="B16" s="61" t="s">
        <v>503</v>
      </c>
      <c r="C16" s="61" t="s">
        <v>502</v>
      </c>
      <c r="D16" s="65">
        <v>10</v>
      </c>
      <c r="E16" s="52"/>
      <c r="F16" s="52"/>
      <c r="G16" s="52"/>
      <c r="H16" s="52"/>
      <c r="I16" s="52"/>
    </row>
    <row r="17" spans="1:9" s="53" customFormat="1" ht="46.5" customHeight="1">
      <c r="A17" s="62">
        <v>4</v>
      </c>
      <c r="B17" s="61" t="s">
        <v>504</v>
      </c>
      <c r="C17" s="61" t="s">
        <v>502</v>
      </c>
      <c r="D17" s="65">
        <v>10</v>
      </c>
      <c r="E17" s="52"/>
      <c r="F17" s="52"/>
      <c r="G17" s="52"/>
      <c r="H17" s="52"/>
      <c r="I17" s="52"/>
    </row>
    <row r="18" spans="1:9" s="53" customFormat="1" ht="31.5">
      <c r="A18" s="62">
        <v>5</v>
      </c>
      <c r="B18" s="61" t="s">
        <v>682</v>
      </c>
      <c r="C18" s="61" t="s">
        <v>502</v>
      </c>
      <c r="D18" s="65">
        <v>10</v>
      </c>
      <c r="E18" s="52"/>
      <c r="F18" s="52"/>
      <c r="G18" s="52"/>
      <c r="H18" s="52"/>
      <c r="I18" s="52"/>
    </row>
    <row r="19" spans="1:9" ht="31.5">
      <c r="A19" s="62">
        <v>6</v>
      </c>
      <c r="B19" s="61" t="s">
        <v>683</v>
      </c>
      <c r="C19" s="61" t="s">
        <v>502</v>
      </c>
      <c r="D19" s="65">
        <v>10</v>
      </c>
      <c r="E19" s="33"/>
      <c r="F19" s="33"/>
      <c r="G19" s="33"/>
      <c r="H19" s="33"/>
      <c r="I19" s="33"/>
    </row>
    <row r="20" spans="1:9" ht="11.25">
      <c r="A20" s="72"/>
      <c r="B20" s="33"/>
      <c r="C20" s="33"/>
      <c r="D20" s="70"/>
      <c r="E20" s="33"/>
      <c r="F20" s="33"/>
      <c r="G20" s="33"/>
      <c r="H20" s="33"/>
      <c r="I20" s="33"/>
    </row>
    <row r="21" spans="1:9" ht="11.25">
      <c r="A21" s="72"/>
      <c r="B21" s="33"/>
      <c r="C21" s="67"/>
      <c r="D21" s="70"/>
      <c r="E21" s="33"/>
      <c r="F21" s="33"/>
      <c r="G21" s="33"/>
      <c r="H21" s="33"/>
      <c r="I21" s="33"/>
    </row>
    <row r="22" spans="1:9" ht="11.25">
      <c r="A22" s="72"/>
      <c r="B22" s="33"/>
      <c r="C22" s="33"/>
      <c r="D22" s="70"/>
      <c r="E22" s="33"/>
      <c r="F22" s="33"/>
      <c r="G22" s="33"/>
      <c r="H22" s="33"/>
      <c r="I22" s="33"/>
    </row>
    <row r="23" spans="1:9" ht="11.25">
      <c r="A23" s="72"/>
      <c r="B23" s="33"/>
      <c r="C23" s="33"/>
      <c r="D23" s="70"/>
      <c r="E23" s="33"/>
      <c r="F23" s="33"/>
      <c r="G23" s="33"/>
      <c r="H23" s="33"/>
      <c r="I23" s="33"/>
    </row>
    <row r="24" spans="1:9" ht="11.25">
      <c r="A24" s="72"/>
      <c r="B24" s="33"/>
      <c r="C24" s="33"/>
      <c r="D24" s="70"/>
      <c r="E24" s="33"/>
      <c r="F24" s="33"/>
      <c r="G24" s="33"/>
      <c r="H24" s="33"/>
      <c r="I24" s="33"/>
    </row>
    <row r="25" spans="1:9" ht="11.25">
      <c r="A25" s="72"/>
      <c r="B25" s="33"/>
      <c r="C25" s="33"/>
      <c r="D25" s="70"/>
      <c r="E25" s="33"/>
      <c r="F25" s="33"/>
      <c r="G25" s="33"/>
      <c r="H25" s="33"/>
      <c r="I25" s="33"/>
    </row>
    <row r="26" spans="1:9" ht="11.25">
      <c r="A26" s="72"/>
      <c r="B26" s="33"/>
      <c r="C26" s="33"/>
      <c r="D26" s="70"/>
      <c r="E26" s="33"/>
      <c r="F26" s="33"/>
      <c r="G26" s="33"/>
      <c r="H26" s="33"/>
      <c r="I26" s="33"/>
    </row>
    <row r="27" spans="1:9" ht="11.25">
      <c r="A27" s="72"/>
      <c r="B27" s="33"/>
      <c r="C27" s="33"/>
      <c r="D27" s="70"/>
      <c r="E27" s="33"/>
      <c r="F27" s="33"/>
      <c r="G27" s="33"/>
      <c r="H27" s="33"/>
      <c r="I27" s="33"/>
    </row>
    <row r="28" spans="1:9" ht="11.25">
      <c r="A28" s="72"/>
      <c r="B28" s="33"/>
      <c r="C28" s="33"/>
      <c r="D28" s="70"/>
      <c r="E28" s="33"/>
      <c r="F28" s="33"/>
      <c r="G28" s="33"/>
      <c r="H28" s="33"/>
      <c r="I28" s="33"/>
    </row>
    <row r="29" spans="1:9" ht="11.25">
      <c r="A29" s="72"/>
      <c r="B29" s="33"/>
      <c r="C29" s="33"/>
      <c r="D29" s="70"/>
      <c r="E29" s="33"/>
      <c r="F29" s="33"/>
      <c r="G29" s="33"/>
      <c r="H29" s="33"/>
      <c r="I29" s="33"/>
    </row>
    <row r="30" spans="1:9" ht="11.25">
      <c r="A30" s="72"/>
      <c r="B30" s="33"/>
      <c r="C30" s="33"/>
      <c r="D30" s="70"/>
      <c r="E30" s="33"/>
      <c r="F30" s="33"/>
      <c r="G30" s="33"/>
      <c r="H30" s="33"/>
      <c r="I30" s="33"/>
    </row>
    <row r="31" spans="1:9" ht="11.25">
      <c r="A31" s="72"/>
      <c r="B31" s="33"/>
      <c r="C31" s="33"/>
      <c r="D31" s="70"/>
      <c r="E31" s="33"/>
      <c r="F31" s="33"/>
      <c r="G31" s="33"/>
      <c r="H31" s="33"/>
      <c r="I31" s="33"/>
    </row>
    <row r="32" spans="1:9" ht="11.25">
      <c r="A32" s="72"/>
      <c r="B32" s="33"/>
      <c r="C32" s="33"/>
      <c r="D32" s="70"/>
      <c r="E32" s="33"/>
      <c r="F32" s="33"/>
      <c r="G32" s="33"/>
      <c r="H32" s="33"/>
      <c r="I32" s="33"/>
    </row>
    <row r="33" spans="1:9" ht="11.25">
      <c r="A33" s="72"/>
      <c r="B33" s="33"/>
      <c r="C33" s="33"/>
      <c r="D33" s="70"/>
      <c r="E33" s="33"/>
      <c r="F33" s="33"/>
      <c r="G33" s="33"/>
      <c r="H33" s="33"/>
      <c r="I33" s="33"/>
    </row>
    <row r="34" spans="1:9" ht="11.25">
      <c r="A34" s="72"/>
      <c r="B34" s="33"/>
      <c r="C34" s="33"/>
      <c r="D34" s="70"/>
      <c r="E34" s="33"/>
      <c r="F34" s="33"/>
      <c r="G34" s="33"/>
      <c r="H34" s="33"/>
      <c r="I34" s="33"/>
    </row>
    <row r="35" spans="1:9" ht="11.25">
      <c r="A35" s="72"/>
      <c r="B35" s="33"/>
      <c r="C35" s="33"/>
      <c r="D35" s="70"/>
      <c r="E35" s="33"/>
      <c r="F35" s="33"/>
      <c r="G35" s="33"/>
      <c r="H35" s="33"/>
      <c r="I35" s="33"/>
    </row>
    <row r="36" spans="1:9" ht="11.25">
      <c r="A36" s="72"/>
      <c r="B36" s="33"/>
      <c r="C36" s="33"/>
      <c r="D36" s="70"/>
      <c r="E36" s="33"/>
      <c r="F36" s="33"/>
      <c r="G36" s="33"/>
      <c r="H36" s="33"/>
      <c r="I36" s="33"/>
    </row>
    <row r="37" spans="1:9" ht="11.25">
      <c r="A37" s="72"/>
      <c r="B37" s="33"/>
      <c r="C37" s="33"/>
      <c r="D37" s="70"/>
      <c r="E37" s="33"/>
      <c r="F37" s="33"/>
      <c r="G37" s="33"/>
      <c r="H37" s="33"/>
      <c r="I37" s="33"/>
    </row>
    <row r="38" spans="1:9" ht="11.25">
      <c r="A38" s="72"/>
      <c r="B38" s="33"/>
      <c r="C38" s="33"/>
      <c r="D38" s="70"/>
      <c r="E38" s="33"/>
      <c r="F38" s="33"/>
      <c r="G38" s="33"/>
      <c r="H38" s="33"/>
      <c r="I38" s="33"/>
    </row>
    <row r="39" spans="1:9" ht="11.25">
      <c r="A39" s="72"/>
      <c r="B39" s="33"/>
      <c r="C39" s="33"/>
      <c r="D39" s="70"/>
      <c r="E39" s="33"/>
      <c r="F39" s="33"/>
      <c r="G39" s="33"/>
      <c r="H39" s="33"/>
      <c r="I39" s="33"/>
    </row>
    <row r="40" spans="1:9" ht="11.25">
      <c r="A40" s="72"/>
      <c r="B40" s="33"/>
      <c r="C40" s="33"/>
      <c r="D40" s="70"/>
      <c r="E40" s="33"/>
      <c r="F40" s="33"/>
      <c r="G40" s="33"/>
      <c r="H40" s="33"/>
      <c r="I40" s="33"/>
    </row>
    <row r="41" spans="1:9" ht="11.25">
      <c r="A41" s="72"/>
      <c r="B41" s="33"/>
      <c r="C41" s="33"/>
      <c r="D41" s="70"/>
      <c r="E41" s="33"/>
      <c r="F41" s="33"/>
      <c r="G41" s="33"/>
      <c r="H41" s="33"/>
      <c r="I41" s="33"/>
    </row>
    <row r="42" spans="1:9" ht="11.25">
      <c r="A42" s="72"/>
      <c r="B42" s="33"/>
      <c r="C42" s="33"/>
      <c r="D42" s="70"/>
      <c r="E42" s="33"/>
      <c r="F42" s="33"/>
      <c r="G42" s="33"/>
      <c r="H42" s="33"/>
      <c r="I42" s="33"/>
    </row>
    <row r="43" spans="1:9" ht="11.25">
      <c r="A43" s="72"/>
      <c r="B43" s="33"/>
      <c r="C43" s="33"/>
      <c r="D43" s="70"/>
      <c r="E43" s="33"/>
      <c r="F43" s="33"/>
      <c r="G43" s="33"/>
      <c r="H43" s="33"/>
      <c r="I43" s="33"/>
    </row>
    <row r="44" spans="1:4" ht="11.25">
      <c r="A44" s="73"/>
      <c r="D44" s="71"/>
    </row>
    <row r="45" spans="1:4" ht="11.25">
      <c r="A45" s="73"/>
      <c r="D45" s="71"/>
    </row>
    <row r="46" spans="1:4" ht="11.25">
      <c r="A46" s="73"/>
      <c r="D46" s="71"/>
    </row>
    <row r="47" spans="1:4" ht="11.25">
      <c r="A47" s="73"/>
      <c r="D47" s="71"/>
    </row>
    <row r="48" spans="1:4" ht="11.25">
      <c r="A48" s="73"/>
      <c r="D48" s="71"/>
    </row>
    <row r="49" spans="1:4" ht="11.25">
      <c r="A49" s="73"/>
      <c r="D49" s="71"/>
    </row>
    <row r="50" spans="1:4" ht="11.25">
      <c r="A50" s="73"/>
      <c r="D50" s="71"/>
    </row>
    <row r="51" spans="1:4" ht="11.25">
      <c r="A51" s="73"/>
      <c r="D51" s="71"/>
    </row>
    <row r="52" spans="1:4" ht="11.25">
      <c r="A52" s="73"/>
      <c r="D52" s="71"/>
    </row>
    <row r="53" spans="1:4" ht="11.25">
      <c r="A53" s="73"/>
      <c r="D53" s="71"/>
    </row>
    <row r="54" spans="1:4" ht="11.25">
      <c r="A54" s="73"/>
      <c r="D54" s="71"/>
    </row>
    <row r="55" spans="1:4" ht="11.25">
      <c r="A55" s="73"/>
      <c r="D55" s="71"/>
    </row>
    <row r="56" spans="1:4" ht="11.25">
      <c r="A56" s="73"/>
      <c r="D56" s="71"/>
    </row>
    <row r="57" spans="1:4" ht="11.25">
      <c r="A57" s="73"/>
      <c r="D57" s="71"/>
    </row>
    <row r="58" spans="1:4" ht="11.25">
      <c r="A58" s="73"/>
      <c r="D58" s="71"/>
    </row>
    <row r="59" spans="1:4" ht="11.25">
      <c r="A59" s="73"/>
      <c r="D59" s="71"/>
    </row>
    <row r="60" spans="1:4" ht="11.25">
      <c r="A60" s="73"/>
      <c r="D60" s="71"/>
    </row>
    <row r="61" ht="11.25">
      <c r="A61" s="73"/>
    </row>
    <row r="62" ht="11.25">
      <c r="A62" s="73"/>
    </row>
    <row r="63" ht="11.25">
      <c r="A63" s="73"/>
    </row>
    <row r="64" ht="11.25">
      <c r="A64" s="73"/>
    </row>
    <row r="65" ht="11.25">
      <c r="A65" s="73"/>
    </row>
    <row r="66" ht="11.25">
      <c r="A66" s="73"/>
    </row>
    <row r="67" ht="11.25">
      <c r="A67" s="73"/>
    </row>
    <row r="68" ht="11.25">
      <c r="A68" s="73"/>
    </row>
    <row r="69" ht="11.25">
      <c r="A69" s="73"/>
    </row>
    <row r="70" ht="11.25">
      <c r="A70" s="73"/>
    </row>
    <row r="71" ht="11.25">
      <c r="A71" s="73"/>
    </row>
    <row r="72" ht="11.25">
      <c r="A72" s="73"/>
    </row>
    <row r="73" ht="11.25">
      <c r="A73" s="73"/>
    </row>
    <row r="74" ht="11.25">
      <c r="A74" s="73"/>
    </row>
    <row r="75" ht="11.25">
      <c r="A75" s="73"/>
    </row>
    <row r="76" ht="11.25">
      <c r="A76" s="73"/>
    </row>
    <row r="77" ht="11.25">
      <c r="A77" s="73"/>
    </row>
    <row r="78" ht="11.25">
      <c r="A78" s="73"/>
    </row>
    <row r="79" ht="11.25">
      <c r="A79" s="73"/>
    </row>
    <row r="80" ht="11.25">
      <c r="A80" s="73"/>
    </row>
    <row r="81" ht="11.25">
      <c r="A81" s="73"/>
    </row>
    <row r="82" ht="11.25">
      <c r="A82" s="73"/>
    </row>
    <row r="83" ht="11.25">
      <c r="A83" s="73"/>
    </row>
    <row r="84" ht="11.25">
      <c r="A84" s="73"/>
    </row>
    <row r="85" ht="11.25">
      <c r="A85" s="73"/>
    </row>
    <row r="86" ht="11.25">
      <c r="A86" s="73"/>
    </row>
    <row r="87" ht="11.25">
      <c r="A87" s="73"/>
    </row>
    <row r="88" ht="11.25">
      <c r="A88" s="73"/>
    </row>
    <row r="89" ht="11.25">
      <c r="A89" s="73"/>
    </row>
    <row r="90" ht="11.25">
      <c r="A90" s="73"/>
    </row>
    <row r="91" ht="11.25">
      <c r="A91" s="73"/>
    </row>
    <row r="92" ht="11.25">
      <c r="A92" s="73"/>
    </row>
    <row r="93" ht="11.25">
      <c r="A93" s="73"/>
    </row>
    <row r="94" ht="11.25">
      <c r="A94" s="73"/>
    </row>
    <row r="95" ht="11.25">
      <c r="A95" s="73"/>
    </row>
    <row r="96" ht="11.25">
      <c r="A96" s="73"/>
    </row>
    <row r="97" ht="11.25">
      <c r="A97" s="73"/>
    </row>
    <row r="98" ht="11.25">
      <c r="A98" s="73"/>
    </row>
    <row r="99" ht="11.25">
      <c r="A99" s="73"/>
    </row>
    <row r="100" ht="11.25">
      <c r="A100" s="73"/>
    </row>
    <row r="101" ht="11.25">
      <c r="A101" s="73"/>
    </row>
    <row r="102" ht="11.25">
      <c r="A102" s="73"/>
    </row>
    <row r="103" ht="11.25">
      <c r="A103" s="73"/>
    </row>
    <row r="104" ht="11.25">
      <c r="A104" s="73"/>
    </row>
    <row r="105" ht="11.25">
      <c r="A105" s="73"/>
    </row>
    <row r="106" ht="11.25">
      <c r="A106" s="73"/>
    </row>
    <row r="107" ht="11.25">
      <c r="A107" s="73"/>
    </row>
    <row r="108" ht="11.25">
      <c r="A108" s="73"/>
    </row>
  </sheetData>
  <sheetProtection/>
  <mergeCells count="4">
    <mergeCell ref="A7:C8"/>
    <mergeCell ref="A10:A11"/>
    <mergeCell ref="B10:B11"/>
    <mergeCell ref="C10:C11"/>
  </mergeCells>
  <printOptions horizontalCentered="1"/>
  <pageMargins left="0.75" right="0.75" top="0.7" bottom="0.49" header="0.5" footer="0.31"/>
  <pageSetup fitToHeight="1" fitToWidth="1" horizontalDpi="600" verticalDpi="600" orientation="landscape" paperSize="9" r:id="rId1"/>
  <headerFooter alignWithMargins="0">
    <oddFooter>&amp;L&amp;"-,Regular"&amp;10Director Departament CCTFC
Prof. dr. ing. Florin BELC&amp;R&amp;"-,Regular"&amp;10Candidat
Conf. dr. ing. Sorin HERBAN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MVM</dc:creator>
  <cp:keywords/>
  <dc:description/>
  <cp:lastModifiedBy>Sorin Herban</cp:lastModifiedBy>
  <cp:lastPrinted>2016-10-06T12:08:50Z</cp:lastPrinted>
  <dcterms:created xsi:type="dcterms:W3CDTF">2013-01-07T21:33:10Z</dcterms:created>
  <dcterms:modified xsi:type="dcterms:W3CDTF">2016-10-18T07:35:03Z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